
<file path=[Content_Types].xml><?xml version="1.0" encoding="utf-8"?>
<Types xmlns="http://schemas.openxmlformats.org/package/2006/content-types">
  <Default Extension="bin" ContentType="application/vnd.openxmlformats-officedocument.spreadsheetml.printerSettings"/>
  <Default Extension="png" ContentType="image/png"/>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threadedComments/threadedComment1.xml" ContentType="application/vnd.ms-excel.threaded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defaultThemeVersion="124226"/>
  <bookViews>
    <workbookView xWindow="-105" yWindow="-105" windowWidth="20730" windowHeight="11760" tabRatio="906" activeTab="1"/>
  </bookViews>
  <sheets>
    <sheet name="RESUMO" sheetId="56" r:id="rId1"/>
    <sheet name="ORÇAMENTO" sheetId="35" r:id="rId2"/>
    <sheet name="CRONOGRAMA" sheetId="55" r:id="rId3"/>
    <sheet name="BDI SERV" sheetId="37" r:id="rId4"/>
    <sheet name=" MEM CÁLC" sheetId="44" r:id="rId5"/>
    <sheet name="NÃO IMPR. MEM. CÁL. ÁREA PERFIS" sheetId="5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 localSheetId="2">#REF!</definedName>
    <definedName name="\a" localSheetId="0">#REF!</definedName>
    <definedName name="\a">#REF!</definedName>
    <definedName name="\C" localSheetId="2">#REF!</definedName>
    <definedName name="\C" localSheetId="0">#REF!</definedName>
    <definedName name="\C">#REF!</definedName>
    <definedName name="\D" localSheetId="2">#REF!</definedName>
    <definedName name="\D" localSheetId="0">#REF!</definedName>
    <definedName name="\D">#REF!</definedName>
    <definedName name="\G" localSheetId="2">#REF!</definedName>
    <definedName name="\G" localSheetId="0">#REF!</definedName>
    <definedName name="\G">#REF!</definedName>
    <definedName name="\I" localSheetId="2">#REF!</definedName>
    <definedName name="\I" localSheetId="0">#REF!</definedName>
    <definedName name="\I">#REF!</definedName>
    <definedName name="\M" localSheetId="2">#REF!</definedName>
    <definedName name="\M" localSheetId="0">#REF!</definedName>
    <definedName name="\M">#REF!</definedName>
    <definedName name="\P" localSheetId="2">#REF!</definedName>
    <definedName name="\P" localSheetId="0">#REF!</definedName>
    <definedName name="\P">#REF!</definedName>
    <definedName name="\R" localSheetId="2">#REF!</definedName>
    <definedName name="\R" localSheetId="0">#REF!</definedName>
    <definedName name="\R">#REF!</definedName>
    <definedName name="\Y" localSheetId="2">#REF!</definedName>
    <definedName name="\Y" localSheetId="0">#REF!</definedName>
    <definedName name="\Y">#REF!</definedName>
    <definedName name="_" localSheetId="2">#REF!</definedName>
    <definedName name="_" localSheetId="0">#REF!</definedName>
    <definedName name="_">#REF!</definedName>
    <definedName name="______________________________a100000" localSheetId="2">#REF!</definedName>
    <definedName name="______________________________a100000" localSheetId="0">#REF!</definedName>
    <definedName name="______________________________a100000">#REF!</definedName>
    <definedName name="_____________________________a100000">#REF!</definedName>
    <definedName name="_____________________________a70000" localSheetId="2">#REF!</definedName>
    <definedName name="_____________________________a70000" localSheetId="0">#REF!</definedName>
    <definedName name="_____________________________a70000">#REF!</definedName>
    <definedName name="____________________________a100000" localSheetId="2">#REF!</definedName>
    <definedName name="____________________________a100000" localSheetId="0">#REF!</definedName>
    <definedName name="____________________________a100000">#REF!</definedName>
    <definedName name="____________________________a70000">#REF!</definedName>
    <definedName name="___________________________a100000" localSheetId="2">#REF!</definedName>
    <definedName name="___________________________a100000" localSheetId="0">#REF!</definedName>
    <definedName name="___________________________a100000">#REF!</definedName>
    <definedName name="___________________________a70000" localSheetId="2">#REF!</definedName>
    <definedName name="___________________________a70000" localSheetId="0">#REF!</definedName>
    <definedName name="___________________________a70000">#REF!</definedName>
    <definedName name="__________________________a100000" localSheetId="2">#REF!</definedName>
    <definedName name="__________________________a100000" localSheetId="0">#REF!</definedName>
    <definedName name="__________________________a100000">#REF!</definedName>
    <definedName name="__________________________a70000" localSheetId="2">#REF!</definedName>
    <definedName name="__________________________a70000" localSheetId="0">#REF!</definedName>
    <definedName name="__________________________a70000">#REF!</definedName>
    <definedName name="_________________________a100000" localSheetId="2">#REF!</definedName>
    <definedName name="_________________________a100000" localSheetId="0">#REF!</definedName>
    <definedName name="_________________________a100000">#REF!</definedName>
    <definedName name="_________________________a70000" localSheetId="2">#REF!</definedName>
    <definedName name="_________________________a70000" localSheetId="0">#REF!</definedName>
    <definedName name="_________________________a70000">#REF!</definedName>
    <definedName name="________________________a100000" localSheetId="2">#REF!</definedName>
    <definedName name="________________________a100000" localSheetId="0">#REF!</definedName>
    <definedName name="________________________a100000">#REF!</definedName>
    <definedName name="________________________a70000" localSheetId="2">#REF!</definedName>
    <definedName name="________________________a70000" localSheetId="0">#REF!</definedName>
    <definedName name="________________________a70000">#REF!</definedName>
    <definedName name="_______________________a100000" localSheetId="2">#REF!</definedName>
    <definedName name="_______________________a100000" localSheetId="0">#REF!</definedName>
    <definedName name="_______________________a100000">#REF!</definedName>
    <definedName name="_______________________a70000" localSheetId="2">#REF!</definedName>
    <definedName name="_______________________a70000" localSheetId="0">#REF!</definedName>
    <definedName name="_______________________a70000">#REF!</definedName>
    <definedName name="______________________a100000" localSheetId="2">#REF!</definedName>
    <definedName name="______________________a100000" localSheetId="0">#REF!</definedName>
    <definedName name="______________________a100000">#REF!</definedName>
    <definedName name="______________________a70000" localSheetId="2">#REF!</definedName>
    <definedName name="______________________a70000" localSheetId="0">#REF!</definedName>
    <definedName name="______________________a70000">#REF!</definedName>
    <definedName name="_____________________a100000" localSheetId="2">#REF!</definedName>
    <definedName name="_____________________a100000" localSheetId="0">#REF!</definedName>
    <definedName name="_____________________a100000">#REF!</definedName>
    <definedName name="_____________________a70000" localSheetId="2">#REF!</definedName>
    <definedName name="_____________________a70000" localSheetId="0">#REF!</definedName>
    <definedName name="_____________________a70000">#REF!</definedName>
    <definedName name="____________________a100000">#REF!</definedName>
    <definedName name="____________________a70000" localSheetId="2">#REF!</definedName>
    <definedName name="____________________a70000" localSheetId="0">#REF!</definedName>
    <definedName name="____________________a70000">#REF!</definedName>
    <definedName name="___________________a100000" localSheetId="2">#REF!</definedName>
    <definedName name="___________________a100000" localSheetId="0">#REF!</definedName>
    <definedName name="___________________a100000">#REF!</definedName>
    <definedName name="___________________a70000">#REF!</definedName>
    <definedName name="__________________a100000">#REF!</definedName>
    <definedName name="__________________a70000" localSheetId="2">#REF!</definedName>
    <definedName name="__________________a70000" localSheetId="0">#REF!</definedName>
    <definedName name="__________________a70000">#REF!</definedName>
    <definedName name="_________________a100000" localSheetId="2">#REF!</definedName>
    <definedName name="_________________a100000" localSheetId="0">#REF!</definedName>
    <definedName name="_________________a100000">#REF!</definedName>
    <definedName name="_________________a70000">#REF!</definedName>
    <definedName name="________________a100000" localSheetId="2">#REF!</definedName>
    <definedName name="________________a100000" localSheetId="0">#REF!</definedName>
    <definedName name="________________a100000">#REF!</definedName>
    <definedName name="________________a70000" localSheetId="2">#REF!</definedName>
    <definedName name="________________a70000" localSheetId="0">#REF!</definedName>
    <definedName name="________________a70000">#REF!</definedName>
    <definedName name="_______________a100000" localSheetId="2">#REF!</definedName>
    <definedName name="_______________a100000" localSheetId="0">#REF!</definedName>
    <definedName name="_______________a100000">#REF!</definedName>
    <definedName name="_______________a70000" localSheetId="2">#REF!</definedName>
    <definedName name="_______________a70000" localSheetId="0">#REF!</definedName>
    <definedName name="_______________a70000">#REF!</definedName>
    <definedName name="______________a100000" localSheetId="2">#REF!</definedName>
    <definedName name="______________a100000" localSheetId="0">#REF!</definedName>
    <definedName name="______________a100000">#REF!</definedName>
    <definedName name="______________a70000" localSheetId="2">#REF!</definedName>
    <definedName name="______________a70000" localSheetId="0">#REF!</definedName>
    <definedName name="______________a70000">#REF!</definedName>
    <definedName name="_____________a100000" localSheetId="2">#REF!</definedName>
    <definedName name="_____________a100000" localSheetId="0">#REF!</definedName>
    <definedName name="_____________a100000">#REF!</definedName>
    <definedName name="_____________a70000" localSheetId="2">#REF!</definedName>
    <definedName name="_____________a70000" localSheetId="0">#REF!</definedName>
    <definedName name="_____________a70000">#REF!</definedName>
    <definedName name="____________a100000" localSheetId="2">#REF!</definedName>
    <definedName name="____________a100000" localSheetId="0">#REF!</definedName>
    <definedName name="____________a100000">#REF!</definedName>
    <definedName name="____________a70000" localSheetId="2">#REF!</definedName>
    <definedName name="____________a70000" localSheetId="0">#REF!</definedName>
    <definedName name="____________a70000">#REF!</definedName>
    <definedName name="___________a100000" localSheetId="2">#REF!</definedName>
    <definedName name="___________a100000" localSheetId="0">#REF!</definedName>
    <definedName name="___________a100000">#REF!</definedName>
    <definedName name="___________a70000" localSheetId="2">#REF!</definedName>
    <definedName name="___________a70000" localSheetId="0">#REF!</definedName>
    <definedName name="___________a70000">#REF!</definedName>
    <definedName name="__________a100000" localSheetId="2">#REF!</definedName>
    <definedName name="__________a100000" localSheetId="0">#REF!</definedName>
    <definedName name="__________a100000">#REF!</definedName>
    <definedName name="__________a70000" localSheetId="2">#REF!</definedName>
    <definedName name="__________a70000" localSheetId="0">#REF!</definedName>
    <definedName name="__________a70000">#REF!</definedName>
    <definedName name="_________a100000" localSheetId="2">#REF!</definedName>
    <definedName name="_________a100000" localSheetId="0">#REF!</definedName>
    <definedName name="_________a100000">#REF!</definedName>
    <definedName name="_________a70000" localSheetId="2">#REF!</definedName>
    <definedName name="_________a70000" localSheetId="0">#REF!</definedName>
    <definedName name="_________a70000">#REF!</definedName>
    <definedName name="________a100000" localSheetId="2">#REF!</definedName>
    <definedName name="________a100000" localSheetId="0">#REF!</definedName>
    <definedName name="________a100000">#REF!</definedName>
    <definedName name="________a70000" localSheetId="2">#REF!</definedName>
    <definedName name="________a70000" localSheetId="0">#REF!</definedName>
    <definedName name="________a70000">#REF!</definedName>
    <definedName name="_______a100000" localSheetId="2">#REF!</definedName>
    <definedName name="_______a100000" localSheetId="0">#REF!</definedName>
    <definedName name="_______a100000">#REF!</definedName>
    <definedName name="_______a70000" localSheetId="2">#REF!</definedName>
    <definedName name="_______a70000" localSheetId="0">#REF!</definedName>
    <definedName name="_______a70000">#REF!</definedName>
    <definedName name="______a100000" localSheetId="2">#REF!</definedName>
    <definedName name="______a100000" localSheetId="0">#REF!</definedName>
    <definedName name="______a100000">#REF!</definedName>
    <definedName name="______a70000" localSheetId="2">#REF!</definedName>
    <definedName name="______a70000" localSheetId="0">#REF!</definedName>
    <definedName name="______a70000">#REF!</definedName>
    <definedName name="_____a100000" localSheetId="2">#REF!</definedName>
    <definedName name="_____a100000" localSheetId="0">#REF!</definedName>
    <definedName name="_____a100000">#REF!</definedName>
    <definedName name="_____a70000" localSheetId="2">#REF!</definedName>
    <definedName name="_____a70000" localSheetId="0">#REF!</definedName>
    <definedName name="_____a70000">#REF!</definedName>
    <definedName name="____a100000" localSheetId="2">#REF!</definedName>
    <definedName name="____a100000" localSheetId="0">#REF!</definedName>
    <definedName name="____a100000">#REF!</definedName>
    <definedName name="____a70000" localSheetId="2">#REF!</definedName>
    <definedName name="____a70000" localSheetId="0">#REF!</definedName>
    <definedName name="____a70000">#REF!</definedName>
    <definedName name="___a100000" localSheetId="2">#REF!</definedName>
    <definedName name="___a100000" localSheetId="0">#REF!</definedName>
    <definedName name="___a100000">#REF!</definedName>
    <definedName name="___a70000" localSheetId="2">#REF!</definedName>
    <definedName name="___a70000" localSheetId="0">#REF!</definedName>
    <definedName name="___a70000">#REF!</definedName>
    <definedName name="__a100000" localSheetId="2">#REF!</definedName>
    <definedName name="__a100000" localSheetId="0">#REF!</definedName>
    <definedName name="__a100000">#REF!</definedName>
    <definedName name="__a70000" localSheetId="2">#REF!</definedName>
    <definedName name="__a70000" localSheetId="0">#REF!</definedName>
    <definedName name="__a70000">#REF!</definedName>
    <definedName name="__bookmark_1">[1]Sheet1!$B$3</definedName>
    <definedName name="__bookmark_10">[1]Sheet1!$E$692</definedName>
    <definedName name="__bookmark_2">[1]Sheet1!$B$4</definedName>
    <definedName name="__bookmark_3">[1]Sheet1!$B$5</definedName>
    <definedName name="__bookmark_4">[1]Sheet1!$B$6</definedName>
    <definedName name="__bookmark_5">[1]Sheet1!$D$6</definedName>
    <definedName name="__bookmark_7">[1]Sheet1!$I$689</definedName>
    <definedName name="__bookmark_8">[1]Sheet1!$E$690</definedName>
    <definedName name="__bookmark_9">[1]Sheet1!$E$691</definedName>
    <definedName name="_a100000" localSheetId="2">#REF!</definedName>
    <definedName name="_a100000" localSheetId="0">#REF!</definedName>
    <definedName name="_a100000">#REF!</definedName>
    <definedName name="_a70000" localSheetId="2">#REF!</definedName>
    <definedName name="_a70000" localSheetId="0">#REF!</definedName>
    <definedName name="_a70000">#REF!</definedName>
    <definedName name="_cab1">#REF!</definedName>
    <definedName name="_FCCEMED_" localSheetId="2">#REF!</definedName>
    <definedName name="_FCCEMED_" localSheetId="0">#REF!</definedName>
    <definedName name="_FCCEMED_">#REF!</definedName>
    <definedName name="_GOTO_D1_" localSheetId="2">#REF!</definedName>
    <definedName name="_GOTO_D1_" localSheetId="0">#REF!</definedName>
    <definedName name="_GOTO_D1_">#REF!</definedName>
    <definedName name="_GOTO_E1_" localSheetId="2">#REF!</definedName>
    <definedName name="_GOTO_E1_" localSheetId="0">#REF!</definedName>
    <definedName name="_GOTO_E1_">#REF!</definedName>
    <definedName name="_GOTO_N1_" localSheetId="2">#REF!</definedName>
    <definedName name="_GOTO_N1_" localSheetId="0">#REF!</definedName>
    <definedName name="_GOTO_N1_">#REF!</definedName>
    <definedName name="_HOME__" localSheetId="2">#REF!</definedName>
    <definedName name="_HOME__" localSheetId="0">#REF!</definedName>
    <definedName name="_HOME__">#REF!</definedName>
    <definedName name="_Key1" localSheetId="2" hidden="1">#REF!</definedName>
    <definedName name="_Key1" localSheetId="0" hidden="1">#REF!</definedName>
    <definedName name="_Key1" hidden="1">#REF!</definedName>
    <definedName name="_Order1" hidden="1">255</definedName>
    <definedName name="_PPOS015Q_AGPQ_" localSheetId="2">#REF!</definedName>
    <definedName name="_PPOS015Q_AGPQ_" localSheetId="0">#REF!</definedName>
    <definedName name="_PPOS015Q_AGPQ_">#REF!</definedName>
    <definedName name="_REA1.N10_" localSheetId="2">#REF!</definedName>
    <definedName name="_REA1.N10_" localSheetId="0">#REF!</definedName>
    <definedName name="_REA1.N10_">#REF!</definedName>
    <definedName name="_RET1">[2]Regula!$J$36</definedName>
    <definedName name="_Sort" localSheetId="2" hidden="1">#REF!</definedName>
    <definedName name="_Sort" localSheetId="0" hidden="1">#REF!</definedName>
    <definedName name="_Sort" hidden="1">#REF!</definedName>
    <definedName name="_TT102">'[3]Relatório-1ª med.'!#REF!</definedName>
    <definedName name="_TT107">'[3]Relatório-1ª med.'!#REF!</definedName>
    <definedName name="_TT121">'[3]Relatório-1ª med.'!#REF!</definedName>
    <definedName name="_TT123">'[3]Relatório-1ª med.'!#REF!</definedName>
    <definedName name="_TT19">'[3]Relatório-1ª med.'!#REF!</definedName>
    <definedName name="_TT20">'[3]Relatório-1ª med.'!#REF!</definedName>
    <definedName name="_TT21">'[3]Relatório-1ª med.'!#REF!</definedName>
    <definedName name="_TT22">'[3]Relatório-1ª med.'!#REF!</definedName>
    <definedName name="_TT26">'[3]Relatório-1ª med.'!#REF!</definedName>
    <definedName name="_TT27">'[3]Relatório-1ª med.'!#REF!</definedName>
    <definedName name="_TT28">'[3]Relatório-1ª med.'!#REF!</definedName>
    <definedName name="_TT30">'[3]Relatório-1ª med.'!#REF!</definedName>
    <definedName name="_TT31">'[3]Relatório-1ª med.'!#REF!</definedName>
    <definedName name="_TT32">'[3]Relatório-1ª med.'!#REF!</definedName>
    <definedName name="_TT33">'[3]Relatório-1ª med.'!#REF!</definedName>
    <definedName name="_TT34">'[3]Relatório-1ª med.'!#REF!</definedName>
    <definedName name="_TT36">'[3]Relatório-1ª med.'!#REF!</definedName>
    <definedName name="_TT37">'[3]Relatório-1ª med.'!#REF!</definedName>
    <definedName name="_TT38">'[3]Relatório-1ª med.'!#REF!</definedName>
    <definedName name="_TT39">'[3]Relatório-1ª med.'!#REF!</definedName>
    <definedName name="_TT40">'[3]Relatório-1ª med.'!#REF!</definedName>
    <definedName name="_TT5">'[3]Relatório-1ª med.'!#REF!</definedName>
    <definedName name="_TT52">'[3]Relatório-1ª med.'!#REF!</definedName>
    <definedName name="_TT53">'[3]Relatório-1ª med.'!#REF!</definedName>
    <definedName name="_TT54">'[3]Relatório-1ª med.'!#REF!</definedName>
    <definedName name="_TT55">'[3]Relatório-1ª med.'!#REF!</definedName>
    <definedName name="_TT6">'[3]Relatório-1ª med.'!#REF!</definedName>
    <definedName name="_TT60">'[3]Relatório-1ª med.'!#REF!</definedName>
    <definedName name="_TT61">'[3]Relatório-1ª med.'!#REF!</definedName>
    <definedName name="_TT69">'[3]Relatório-1ª med.'!#REF!</definedName>
    <definedName name="_TT7">'[3]Relatório-1ª med.'!#REF!</definedName>
    <definedName name="_TT70">'[3]Relatório-1ª med.'!#REF!</definedName>
    <definedName name="_TT71">'[3]Relatório-1ª med.'!#REF!</definedName>
    <definedName name="_TT74">'[3]Relatório-1ª med.'!#REF!</definedName>
    <definedName name="_TT75">'[3]Relatório-1ª med.'!#REF!</definedName>
    <definedName name="_TT76">'[3]Relatório-1ª med.'!#REF!</definedName>
    <definedName name="_TT77">'[3]Relatório-1ª med.'!#REF!</definedName>
    <definedName name="_TT78">'[3]Relatório-1ª med.'!#REF!</definedName>
    <definedName name="_TT79">'[3]Relatório-1ª med.'!#REF!</definedName>
    <definedName name="_TT94">'[3]Relatório-1ª med.'!#REF!</definedName>
    <definedName name="_TT95">'[3]Relatório-1ª med.'!#REF!</definedName>
    <definedName name="_TT97">'[3]Relatório-1ª med.'!#REF!</definedName>
    <definedName name="_WCS13_" localSheetId="2">#REF!</definedName>
    <definedName name="_WCS13_" localSheetId="0">#REF!</definedName>
    <definedName name="_WCS13_">#REF!</definedName>
    <definedName name="_WCS43_" localSheetId="2">#REF!</definedName>
    <definedName name="_WCS43_" localSheetId="0">#REF!</definedName>
    <definedName name="_WCS43_">#REF!</definedName>
    <definedName name="_WDCN1.S1_" localSheetId="2">#REF!</definedName>
    <definedName name="_WDCN1.S1_" localSheetId="0">#REF!</definedName>
    <definedName name="_WDCN1.S1_">#REF!</definedName>
    <definedName name="_WGZY_" localSheetId="2">#REF!</definedName>
    <definedName name="_WGZY_" localSheetId="0">#REF!</definedName>
    <definedName name="_WGZY_">#REF!</definedName>
    <definedName name="_WICE1_" localSheetId="2">#REF!</definedName>
    <definedName name="_WICE1_" localSheetId="0">#REF!</definedName>
    <definedName name="_WICE1_">#REF!</definedName>
    <definedName name="_WIRA1.A8_" localSheetId="2">#REF!</definedName>
    <definedName name="_WIRA1.A8_" localSheetId="0">#REF!</definedName>
    <definedName name="_WIRA1.A8_">#REF!</definedName>
    <definedName name="ad" localSheetId="2">#REF!</definedName>
    <definedName name="ad" localSheetId="0">#REF!</definedName>
    <definedName name="ad">#REF!</definedName>
    <definedName name="ANA">'[4]Refor Out. 2001 - BDI=20% Ajust'!#REF!</definedName>
    <definedName name="AR" localSheetId="2">#REF!</definedName>
    <definedName name="AR" localSheetId="0">#REF!</definedName>
    <definedName name="AR">#REF!</definedName>
    <definedName name="area_base">[2]Base!$U$40</definedName>
    <definedName name="_xlnm.Print_Area" localSheetId="4">' MEM CÁLC'!$B$1:$G$118</definedName>
    <definedName name="_xlnm.Print_Area" localSheetId="3">'BDI SERV'!$A$1:$F$43</definedName>
    <definedName name="_xlnm.Print_Area" localSheetId="2">CRONOGRAMA!$A$1:$U$33</definedName>
    <definedName name="_xlnm.Print_Area" localSheetId="5">'NÃO IMPR. MEM. CÁL. ÁREA PERFIS'!$A$1:$M$28</definedName>
    <definedName name="_xlnm.Print_Area" localSheetId="1">ORÇAMENTO!$A$1:$I$144</definedName>
    <definedName name="_xlnm.Print_Area" localSheetId="0">RESUMO!$A$1:$D$32</definedName>
    <definedName name="_xlnm.Print_Area">#REF!</definedName>
    <definedName name="b" localSheetId="2">'[5]#REF'!$IH$7566</definedName>
    <definedName name="b" localSheetId="0">'[5]#REF'!$IH$7566</definedName>
    <definedName name="b">'[6]#REF'!$IH$7566</definedName>
    <definedName name="Boletim">[7]Boletim_10!$A$4:$D$2730</definedName>
    <definedName name="Boletim_10">[7]Boletim_10!$A$2:$F$2730</definedName>
    <definedName name="cab_cortes">#REF!</definedName>
    <definedName name="cab_dmt">#REF!</definedName>
    <definedName name="cab_limpeza">#REF!</definedName>
    <definedName name="cabmeio">#REF!</definedName>
    <definedName name="CO" localSheetId="2">#REF!</definedName>
    <definedName name="CO" localSheetId="0">#REF!</definedName>
    <definedName name="CO">#REF!</definedName>
    <definedName name="DadosExternos_1" localSheetId="1">ORÇAMENTO!#REF!</definedName>
    <definedName name="DadosExternos_2" localSheetId="1">ORÇAMENTO!#REF!</definedName>
    <definedName name="DadosExternos_3" localSheetId="1">ORÇAMENTO!#REF!</definedName>
    <definedName name="DadosExternos_4" localSheetId="1">ORÇAMENTO!#REF!</definedName>
    <definedName name="DadosExternos_5" localSheetId="1">ORÇAMENTO!#REF!</definedName>
    <definedName name="DadosExternos_6" localSheetId="1">ORÇAMENTO!#REF!</definedName>
    <definedName name="data">#REF!</definedName>
    <definedName name="densidade_cap">#REF!</definedName>
    <definedName name="DMT_0_50">#REF!</definedName>
    <definedName name="DMT_1000">#REF!</definedName>
    <definedName name="DMT_200">#REF!</definedName>
    <definedName name="DMT_200_400">#REF!</definedName>
    <definedName name="DMT_400">#REF!</definedName>
    <definedName name="DMT_400_600">#REF!</definedName>
    <definedName name="DMT_50">#REF!</definedName>
    <definedName name="DMT_50_200">#REF!</definedName>
    <definedName name="DMT_600">#REF!</definedName>
    <definedName name="DMT_800">#REF!</definedName>
    <definedName name="drena">#REF!</definedName>
    <definedName name="Empolamento">#REF!</definedName>
    <definedName name="EXT">#REF!</definedName>
    <definedName name="exte">#REF!</definedName>
    <definedName name="FINAL" localSheetId="2">#REF!</definedName>
    <definedName name="FINAL" localSheetId="0">#REF!</definedName>
    <definedName name="FINAL">#REF!</definedName>
    <definedName name="FLUM" localSheetId="2">#REF!</definedName>
    <definedName name="FLUM" localSheetId="0">#REF!</definedName>
    <definedName name="FLUM">#REF!</definedName>
    <definedName name="gy" localSheetId="2">#REF!</definedName>
    <definedName name="gy" localSheetId="0">#REF!</definedName>
    <definedName name="gy">#REF!</definedName>
    <definedName name="hj" localSheetId="2">#REF!</definedName>
    <definedName name="hj" localSheetId="0">#REF!</definedName>
    <definedName name="hj">#REF!</definedName>
    <definedName name="JESUS">'[4]Refor Out. 2001 - BDI=20% Ajust'!#REF!</definedName>
    <definedName name="koae">#REF!</definedName>
    <definedName name="kpavi">#REF!</definedName>
    <definedName name="kterra">#REF!</definedName>
    <definedName name="MEIO_FIO">#REF!</definedName>
    <definedName name="meu" localSheetId="2">#REF!</definedName>
    <definedName name="meu" localSheetId="0">#REF!</definedName>
    <definedName name="meu">#REF!</definedName>
    <definedName name="mo_base">[2]Base!$U$39</definedName>
    <definedName name="mo_sub_base">'[2]Sub-base'!$U$36</definedName>
    <definedName name="NOME1" localSheetId="2">#REF!</definedName>
    <definedName name="NOME1" localSheetId="0">#REF!</definedName>
    <definedName name="NOME1">#REF!</definedName>
    <definedName name="oac">#REF!</definedName>
    <definedName name="oae">#REF!</definedName>
    <definedName name="OBRA">[8]Obra!$A$10:$H$399</definedName>
    <definedName name="ocom">#REF!</definedName>
    <definedName name="oq" localSheetId="2">#REF!</definedName>
    <definedName name="oq" localSheetId="0">#REF!</definedName>
    <definedName name="oq">#REF!</definedName>
    <definedName name="par" localSheetId="2">#REF!</definedName>
    <definedName name="par" localSheetId="0">#REF!</definedName>
    <definedName name="par">#REF!</definedName>
    <definedName name="para" localSheetId="2">#REF!</definedName>
    <definedName name="para" localSheetId="0">#REF!</definedName>
    <definedName name="para">#REF!</definedName>
    <definedName name="pare" localSheetId="2">#REF!</definedName>
    <definedName name="pare" localSheetId="0">#REF!</definedName>
    <definedName name="pare">#REF!</definedName>
    <definedName name="pavi">#REF!</definedName>
    <definedName name="pintura" localSheetId="2">#REF!</definedName>
    <definedName name="pintura" localSheetId="0">#REF!</definedName>
    <definedName name="pintura">#REF!</definedName>
    <definedName name="plano">#REF!</definedName>
    <definedName name="po" localSheetId="2">#REF!</definedName>
    <definedName name="po" localSheetId="0">#REF!</definedName>
    <definedName name="po">#REF!</definedName>
    <definedName name="por" localSheetId="2">#REF!</definedName>
    <definedName name="por" localSheetId="0">#REF!</definedName>
    <definedName name="por">#REF!</definedName>
    <definedName name="Print_Area_MI" localSheetId="2">#REF!</definedName>
    <definedName name="Print_Area_MI" localSheetId="0">#REF!</definedName>
    <definedName name="Print_Area_MI">#REF!</definedName>
    <definedName name="Print_Titles_MI" localSheetId="2">#REF!</definedName>
    <definedName name="Print_Titles_MI" localSheetId="0">#REF!</definedName>
    <definedName name="Print_Titles_MI">#REF!</definedName>
    <definedName name="PRONTA" localSheetId="2">#REF!</definedName>
    <definedName name="PRONTA" localSheetId="0">#REF!</definedName>
    <definedName name="PRONTA">#REF!</definedName>
    <definedName name="QUANT_acumu">#REF!</definedName>
    <definedName name="rea">#REF!</definedName>
    <definedName name="REGULA">[2]Regula!$M$36</definedName>
    <definedName name="resumo" localSheetId="2">#REF!</definedName>
    <definedName name="resumo" localSheetId="0">#REF!</definedName>
    <definedName name="resumo">#REF!</definedName>
    <definedName name="rt" localSheetId="2">#REF!</definedName>
    <definedName name="rt" localSheetId="0">#REF!</definedName>
    <definedName name="rt">#REF!</definedName>
    <definedName name="sem" localSheetId="2">#REF!</definedName>
    <definedName name="sem" localSheetId="0">#REF!</definedName>
    <definedName name="sem">#REF!</definedName>
    <definedName name="Serviços">[9]Solum!$A$3:$AD$2430</definedName>
    <definedName name="taxa_cap">#REF!</definedName>
    <definedName name="terra">#REF!</definedName>
    <definedName name="_xlnm.Print_Titles" localSheetId="4">' MEM CÁLC'!$9:$9</definedName>
    <definedName name="_xlnm.Print_Titles" localSheetId="2">CRONOGRAMA!$1:$12</definedName>
    <definedName name="_xlnm.Print_Titles" localSheetId="1">ORÇAMENTO!$13:$13</definedName>
    <definedName name="ty" localSheetId="2">#REF!</definedName>
    <definedName name="ty" localSheetId="0">#REF!</definedName>
    <definedName name="ty">#REF!</definedName>
    <definedName name="vem" localSheetId="2">#REF!</definedName>
    <definedName name="vem" localSheetId="0">#REF!</definedName>
    <definedName name="vem">#REF!</definedName>
    <definedName name="we" localSheetId="2">#REF!</definedName>
    <definedName name="we" localSheetId="0">#REF!</definedName>
    <definedName name="we">#REF!</definedName>
    <definedName name="yu" localSheetId="2">#REF!</definedName>
    <definedName name="yu" localSheetId="0">#REF!</definedName>
    <definedName name="yu">#REF!</definedName>
    <definedName name="ZZ" localSheetId="2">'[5]#REF'!$IH$7566</definedName>
    <definedName name="ZZ" localSheetId="0">'[5]#REF'!$IH$7566</definedName>
    <definedName name="ZZ">'[6]#REF'!$IH$7566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0" i="35"/>
  <c r="H124"/>
  <c r="I124" s="1"/>
  <c r="H117"/>
  <c r="I117" s="1"/>
  <c r="H118"/>
  <c r="I118" s="1"/>
  <c r="H119"/>
  <c r="I119" s="1"/>
  <c r="H89"/>
  <c r="H87"/>
  <c r="H85"/>
  <c r="H63"/>
  <c r="I63" s="1"/>
  <c r="H62"/>
  <c r="I62" s="1"/>
  <c r="H95"/>
  <c r="H96"/>
  <c r="I96" s="1"/>
  <c r="H97"/>
  <c r="I97" s="1"/>
  <c r="H99"/>
  <c r="I99" s="1"/>
  <c r="F95"/>
  <c r="H94"/>
  <c r="I94" s="1"/>
  <c r="H93"/>
  <c r="I93" s="1"/>
  <c r="H61"/>
  <c r="I61" s="1"/>
  <c r="H27"/>
  <c r="I27" s="1"/>
  <c r="H25"/>
  <c r="I25" s="1"/>
  <c r="H26"/>
  <c r="I26" s="1"/>
  <c r="F34" i="37"/>
  <c r="A24" i="55"/>
  <c r="A23" i="56" s="1"/>
  <c r="A23" i="55"/>
  <c r="A22" i="56" s="1"/>
  <c r="A22" i="55"/>
  <c r="A21" i="56" s="1"/>
  <c r="A21" i="55"/>
  <c r="A20" i="56" s="1"/>
  <c r="A20" i="55"/>
  <c r="A19" i="56" s="1"/>
  <c r="A19" i="55"/>
  <c r="A18" i="56" s="1"/>
  <c r="A18" i="55"/>
  <c r="A17" i="56" s="1"/>
  <c r="B24" i="55"/>
  <c r="B23" i="56" s="1"/>
  <c r="B23" i="55"/>
  <c r="B22"/>
  <c r="B21"/>
  <c r="B20"/>
  <c r="B19"/>
  <c r="B18" i="56" s="1"/>
  <c r="B18" i="55"/>
  <c r="B17" i="56" s="1"/>
  <c r="B17" i="55"/>
  <c r="F132" i="35"/>
  <c r="F131"/>
  <c r="F64"/>
  <c r="F60"/>
  <c r="H123"/>
  <c r="I123" s="1"/>
  <c r="F59"/>
  <c r="F58"/>
  <c r="F130"/>
  <c r="H113"/>
  <c r="I113" s="1"/>
  <c r="H111"/>
  <c r="I111" s="1"/>
  <c r="H110"/>
  <c r="I110" s="1"/>
  <c r="H109"/>
  <c r="I109" s="1"/>
  <c r="H108"/>
  <c r="I108" s="1"/>
  <c r="H107"/>
  <c r="I107" s="1"/>
  <c r="F85"/>
  <c r="F87"/>
  <c r="F89"/>
  <c r="H92"/>
  <c r="F92"/>
  <c r="H91"/>
  <c r="I91" s="1"/>
  <c r="F83"/>
  <c r="H82"/>
  <c r="I82" s="1"/>
  <c r="H83"/>
  <c r="F80"/>
  <c r="H79"/>
  <c r="I79" s="1"/>
  <c r="H80"/>
  <c r="H69"/>
  <c r="I69" s="1"/>
  <c r="I85" l="1"/>
  <c r="I87"/>
  <c r="I89"/>
  <c r="I95"/>
  <c r="I92"/>
  <c r="I83"/>
  <c r="I80"/>
  <c r="G90"/>
  <c r="G88"/>
  <c r="H88" s="1"/>
  <c r="I88" s="1"/>
  <c r="G86"/>
  <c r="G84"/>
  <c r="G81"/>
  <c r="G78"/>
  <c r="H70"/>
  <c r="I70" s="1"/>
  <c r="F133"/>
  <c r="F73" l="1"/>
  <c r="H73"/>
  <c r="F72"/>
  <c r="H68"/>
  <c r="I68" s="1"/>
  <c r="H71"/>
  <c r="H72"/>
  <c r="H74"/>
  <c r="I74" s="1"/>
  <c r="H75"/>
  <c r="I75" s="1"/>
  <c r="F71"/>
  <c r="I71" l="1"/>
  <c r="I73"/>
  <c r="I72"/>
  <c r="H24"/>
  <c r="I24" s="1"/>
  <c r="H23"/>
  <c r="I23" s="1"/>
  <c r="H22"/>
  <c r="I22" s="1"/>
  <c r="H127"/>
  <c r="I127" s="1"/>
  <c r="H126"/>
  <c r="I126" s="1"/>
  <c r="H125"/>
  <c r="I125" s="1"/>
  <c r="H122"/>
  <c r="I122" s="1"/>
  <c r="H121"/>
  <c r="I121" s="1"/>
  <c r="H120"/>
  <c r="I120" s="1"/>
  <c r="H116"/>
  <c r="I116" s="1"/>
  <c r="H106"/>
  <c r="I106" s="1"/>
  <c r="H105"/>
  <c r="I105" s="1"/>
  <c r="H104"/>
  <c r="I104" s="1"/>
  <c r="H103"/>
  <c r="I103" s="1"/>
  <c r="H102"/>
  <c r="I102" s="1"/>
  <c r="H35"/>
  <c r="I35" s="1"/>
  <c r="H36"/>
  <c r="I36" s="1"/>
  <c r="H37"/>
  <c r="I37" s="1"/>
  <c r="H38"/>
  <c r="I38" s="1"/>
  <c r="H39"/>
  <c r="I39" s="1"/>
  <c r="I76" l="1"/>
  <c r="C20" i="55" s="1"/>
  <c r="I128" i="35"/>
  <c r="C23" i="55" s="1"/>
  <c r="I114" i="35"/>
  <c r="C22" i="55" s="1"/>
  <c r="F33" i="35"/>
  <c r="H33"/>
  <c r="H31"/>
  <c r="I31" s="1"/>
  <c r="H32"/>
  <c r="I32" s="1"/>
  <c r="H34"/>
  <c r="I34" s="1"/>
  <c r="H30"/>
  <c r="I30" s="1"/>
  <c r="H40"/>
  <c r="I40" s="1"/>
  <c r="H49"/>
  <c r="I49" s="1"/>
  <c r="H48"/>
  <c r="I48" s="1"/>
  <c r="H47"/>
  <c r="I47" s="1"/>
  <c r="Q22" i="55" l="1"/>
  <c r="O22"/>
  <c r="Q23"/>
  <c r="S23"/>
  <c r="Q20"/>
  <c r="S20"/>
  <c r="I33" i="35"/>
  <c r="H65"/>
  <c r="I65" s="1"/>
  <c r="H53"/>
  <c r="H54"/>
  <c r="H55"/>
  <c r="H56"/>
  <c r="I56" s="1"/>
  <c r="H57"/>
  <c r="I57" s="1"/>
  <c r="H58"/>
  <c r="H59"/>
  <c r="H60"/>
  <c r="I60" s="1"/>
  <c r="H64"/>
  <c r="F54"/>
  <c r="F55" s="1"/>
  <c r="F52"/>
  <c r="F53" s="1"/>
  <c r="H20"/>
  <c r="I20" s="1"/>
  <c r="H19"/>
  <c r="I19" s="1"/>
  <c r="H21"/>
  <c r="I21" s="1"/>
  <c r="H41"/>
  <c r="I41" s="1"/>
  <c r="H42"/>
  <c r="I42" s="1"/>
  <c r="H43"/>
  <c r="I43" s="1"/>
  <c r="H44"/>
  <c r="I44" s="1"/>
  <c r="H45"/>
  <c r="I45" s="1"/>
  <c r="H46"/>
  <c r="I46" s="1"/>
  <c r="H18"/>
  <c r="I18" s="1"/>
  <c r="H52"/>
  <c r="G64" i="44"/>
  <c r="H86" i="35"/>
  <c r="I86" s="1"/>
  <c r="G62" i="44"/>
  <c r="H84" i="35"/>
  <c r="I84" s="1"/>
  <c r="G68" i="44"/>
  <c r="G69" s="1"/>
  <c r="G74"/>
  <c r="G75" s="1"/>
  <c r="H130" i="35"/>
  <c r="I130" s="1"/>
  <c r="H131"/>
  <c r="I131" s="1"/>
  <c r="G90" i="44"/>
  <c r="G89"/>
  <c r="G88"/>
  <c r="G86"/>
  <c r="G87"/>
  <c r="G78"/>
  <c r="G79" s="1"/>
  <c r="G61"/>
  <c r="G63"/>
  <c r="H133" i="35"/>
  <c r="I133" s="1"/>
  <c r="H132"/>
  <c r="H78"/>
  <c r="I78" s="1"/>
  <c r="H81"/>
  <c r="I81" s="1"/>
  <c r="H90"/>
  <c r="I90" s="1"/>
  <c r="G44" i="44"/>
  <c r="G41"/>
  <c r="G55"/>
  <c r="G56"/>
  <c r="G105"/>
  <c r="G104"/>
  <c r="G107" s="1"/>
  <c r="G52"/>
  <c r="G53"/>
  <c r="G51"/>
  <c r="G48"/>
  <c r="G49" s="1"/>
  <c r="G20"/>
  <c r="G21" s="1"/>
  <c r="G82"/>
  <c r="G83" s="1"/>
  <c r="G94"/>
  <c r="G95"/>
  <c r="B22" i="56"/>
  <c r="B21"/>
  <c r="B20"/>
  <c r="G100" i="44"/>
  <c r="G101"/>
  <c r="A9" i="37"/>
  <c r="A6"/>
  <c r="A7"/>
  <c r="A8"/>
  <c r="A5"/>
  <c r="A12" i="56"/>
  <c r="A9" i="55"/>
  <c r="A6"/>
  <c r="A9" i="56"/>
  <c r="A8"/>
  <c r="A7"/>
  <c r="A6"/>
  <c r="A5"/>
  <c r="S12" i="55"/>
  <c r="A12"/>
  <c r="G112" i="44"/>
  <c r="B33"/>
  <c r="B34"/>
  <c r="B35"/>
  <c r="B32"/>
  <c r="G28"/>
  <c r="G27"/>
  <c r="G26"/>
  <c r="G29" s="1"/>
  <c r="F32"/>
  <c r="G32" s="1"/>
  <c r="G15"/>
  <c r="G16" s="1"/>
  <c r="B11"/>
  <c r="A17" i="55"/>
  <c r="A16" i="56" s="1"/>
  <c r="B19"/>
  <c r="B16"/>
  <c r="B16" i="55"/>
  <c r="B15" i="56" s="1"/>
  <c r="A16" i="55"/>
  <c r="A15" i="56" s="1"/>
  <c r="A3" i="37"/>
  <c r="B118" i="44"/>
  <c r="B117"/>
  <c r="B116"/>
  <c r="B115"/>
  <c r="D7"/>
  <c r="B4"/>
  <c r="B3"/>
  <c r="B2"/>
  <c r="D12" i="56"/>
  <c r="A2" i="37"/>
  <c r="A1"/>
  <c r="A2" i="56"/>
  <c r="A3"/>
  <c r="A1"/>
  <c r="F24" i="37"/>
  <c r="A39"/>
  <c r="A40"/>
  <c r="A41"/>
  <c r="A42"/>
  <c r="A1" i="55"/>
  <c r="A2"/>
  <c r="A3"/>
  <c r="A5"/>
  <c r="A7"/>
  <c r="A8"/>
  <c r="F33" i="44"/>
  <c r="G33" s="1"/>
  <c r="F35"/>
  <c r="G35"/>
  <c r="G25"/>
  <c r="F34"/>
  <c r="G34"/>
  <c r="G91"/>
  <c r="I28" i="35" l="1"/>
  <c r="I55"/>
  <c r="I50"/>
  <c r="C18" i="55" s="1"/>
  <c r="I64" i="35"/>
  <c r="I59"/>
  <c r="I53"/>
  <c r="I52"/>
  <c r="I54"/>
  <c r="I58"/>
  <c r="G65" i="44"/>
  <c r="G36"/>
  <c r="C22" i="56"/>
  <c r="G23" i="55"/>
  <c r="I132" i="35"/>
  <c r="I134" s="1"/>
  <c r="C24" i="55" s="1"/>
  <c r="E23"/>
  <c r="C17" i="56" l="1"/>
  <c r="I18" i="55"/>
  <c r="C23" i="56"/>
  <c r="Q24" i="55"/>
  <c r="S24"/>
  <c r="S25" s="1"/>
  <c r="C21"/>
  <c r="I66" i="35"/>
  <c r="C19" i="55" s="1"/>
  <c r="C17"/>
  <c r="C16" i="56" s="1"/>
  <c r="C19"/>
  <c r="I20" i="55"/>
  <c r="C21" i="56"/>
  <c r="E22" i="55"/>
  <c r="C18" i="56" l="1"/>
  <c r="K19" i="55"/>
  <c r="K25" s="1"/>
  <c r="M19"/>
  <c r="M25" s="1"/>
  <c r="O19"/>
  <c r="Q21"/>
  <c r="Q25" s="1"/>
  <c r="O21"/>
  <c r="C20" i="56"/>
  <c r="I136" i="35"/>
  <c r="I17" i="55"/>
  <c r="C25"/>
  <c r="D24" s="1"/>
  <c r="G17"/>
  <c r="E17"/>
  <c r="G18"/>
  <c r="C25" i="56" l="1"/>
  <c r="D23" s="1"/>
  <c r="T25" i="55"/>
  <c r="R25"/>
  <c r="N25"/>
  <c r="L25"/>
  <c r="O25"/>
  <c r="P25" s="1"/>
  <c r="I25"/>
  <c r="D22"/>
  <c r="G25"/>
  <c r="E18"/>
  <c r="E25" s="1"/>
  <c r="E26" s="1"/>
  <c r="D18" i="56" l="1"/>
  <c r="G26" i="55"/>
  <c r="I26" s="1"/>
  <c r="K26" s="1"/>
  <c r="M26" s="1"/>
  <c r="O26" s="1"/>
  <c r="Q26" s="1"/>
  <c r="S26" s="1"/>
  <c r="F26"/>
  <c r="F25"/>
  <c r="D21"/>
  <c r="D19"/>
  <c r="D20"/>
  <c r="J25"/>
  <c r="C37"/>
  <c r="H25"/>
  <c r="D17"/>
  <c r="D18"/>
  <c r="D23"/>
  <c r="D20" i="56"/>
  <c r="D19"/>
  <c r="C34"/>
  <c r="D21"/>
  <c r="D17"/>
  <c r="D22"/>
  <c r="D16"/>
  <c r="D25" l="1"/>
  <c r="H26" i="55"/>
  <c r="J26" s="1"/>
  <c r="L26" s="1"/>
  <c r="N26" s="1"/>
  <c r="P26" s="1"/>
  <c r="R26" s="1"/>
  <c r="T26" s="1"/>
  <c r="D25"/>
</calcChain>
</file>

<file path=xl/connections.xml><?xml version="1.0" encoding="utf-8"?>
<connections xmlns="http://schemas.openxmlformats.org/spreadsheetml/2006/main">
  <connection id="1" name="Conexão" type="4" refreshedVersion="2" background="1" saveData="1">
    <webPr sourceData="1" parsePre="1" consecutive="1" xl2000="1" url="file:///C:/Documents%20and%20Settings/Alice/Meus%20documentos/Edlene/UFMT/Instituto%20de%20computa%E7%E3o%202o%20etapa/Relat%F3rios/RelatorioMateriais.html" htmlTables="1">
      <tables count="1">
        <x v="2"/>
      </tables>
    </webPr>
  </connection>
  <connection id="2"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<sst xmlns="http://schemas.openxmlformats.org/spreadsheetml/2006/main" count="752" uniqueCount="411">
  <si>
    <t>FONTE</t>
  </si>
  <si>
    <t>SUBTOTAL</t>
  </si>
  <si>
    <t>TOTAL</t>
  </si>
  <si>
    <t>ITEM</t>
  </si>
  <si>
    <t>SINAPI</t>
  </si>
  <si>
    <t>CÓDIGO</t>
  </si>
  <si>
    <t>ESPECIFICAÇÃO</t>
  </si>
  <si>
    <t>UNID.</t>
  </si>
  <si>
    <t>QUANT.</t>
  </si>
  <si>
    <t>P. TOTAL (R$)</t>
  </si>
  <si>
    <t>PLANILHA DE ESTIMATIVA DE CUSTO</t>
  </si>
  <si>
    <t>P. UNIT.+B.D.I.</t>
  </si>
  <si>
    <t xml:space="preserve">B.D.I. = </t>
  </si>
  <si>
    <t>%</t>
  </si>
  <si>
    <t>COMPOSIÇÃO DO BDI</t>
  </si>
  <si>
    <t xml:space="preserve">ITENS </t>
  </si>
  <si>
    <t>COMPONENTES DO BDI</t>
  </si>
  <si>
    <t>AC</t>
  </si>
  <si>
    <t>ADMINISTRAÇÃO CENTRAL</t>
  </si>
  <si>
    <t>S</t>
  </si>
  <si>
    <t>SEGURO</t>
  </si>
  <si>
    <t>R</t>
  </si>
  <si>
    <t>RISCO</t>
  </si>
  <si>
    <t>DF</t>
  </si>
  <si>
    <t>DESPESA FINANCEIRA</t>
  </si>
  <si>
    <t>L</t>
  </si>
  <si>
    <t>LUCRO</t>
  </si>
  <si>
    <t>I</t>
  </si>
  <si>
    <t>IMPOSTO E TRIBUTO</t>
  </si>
  <si>
    <t>COFINS</t>
  </si>
  <si>
    <t>PIS</t>
  </si>
  <si>
    <t>ISS</t>
  </si>
  <si>
    <t>CPRB</t>
  </si>
  <si>
    <t>BDI</t>
  </si>
  <si>
    <t>=</t>
  </si>
  <si>
    <t>( 1 + AC + S + R + G ) * ( 1 + DF ) * ( 1 + L)</t>
  </si>
  <si>
    <t>-</t>
  </si>
  <si>
    <t>( 1 - I )</t>
  </si>
  <si>
    <t xml:space="preserve">BDI </t>
  </si>
  <si>
    <t>1.1.1</t>
  </si>
  <si>
    <t>CRONOGRAMA FÍSICO-FINANCEIRO</t>
  </si>
  <si>
    <t>DESCRIÇÃO / ETAPA</t>
  </si>
  <si>
    <t>RESUMO ORÇAMENTÁRIO</t>
  </si>
  <si>
    <t>RESPONSÁVEL TÉCNICO: ALEX OSCAR DE SOUSA - CREA-PR 141259/D</t>
  </si>
  <si>
    <t>M2</t>
  </si>
  <si>
    <t>LIMPEZA FINAL DA OBRA</t>
  </si>
  <si>
    <t>ALEX OSCAR DE SOUSA</t>
  </si>
  <si>
    <t>ENG. CIVIL</t>
  </si>
  <si>
    <t>CREA PR 141259/D</t>
  </si>
  <si>
    <t xml:space="preserve">MEMÓRIA DE CÁLCULO  </t>
  </si>
  <si>
    <t>LEVANTAMENTO</t>
  </si>
  <si>
    <t>MEMÓRIA DE CÁLCULO DETALHADA DOS SERVIÇOS</t>
  </si>
  <si>
    <t>DESCRIÇÃO</t>
  </si>
  <si>
    <t>LOCAL</t>
  </si>
  <si>
    <t>_________________________________</t>
  </si>
  <si>
    <t>1.0</t>
  </si>
  <si>
    <t>PLACA DE OBRA A = (COMPRIMENTO*ALTURA)</t>
  </si>
  <si>
    <t>COMPRIMENTO (M)</t>
  </si>
  <si>
    <t>ÁREA (M²)</t>
  </si>
  <si>
    <t>1.1</t>
  </si>
  <si>
    <t>1.2</t>
  </si>
  <si>
    <t>1.1 - INSTALAÇÕES DO CANTEIRO DE OBRAS</t>
  </si>
  <si>
    <t>1.3</t>
  </si>
  <si>
    <t>1.3.1</t>
  </si>
  <si>
    <t>1.4</t>
  </si>
  <si>
    <t>1.5</t>
  </si>
  <si>
    <t>1.5.1</t>
  </si>
  <si>
    <t>1.6</t>
  </si>
  <si>
    <t>1.6.1</t>
  </si>
  <si>
    <t>À EXECUTAR</t>
  </si>
  <si>
    <t>30 DIAS</t>
  </si>
  <si>
    <t>60 DIAS</t>
  </si>
  <si>
    <t>90 DIAS</t>
  </si>
  <si>
    <t>Valor(R$)</t>
  </si>
  <si>
    <t>Valor (R$)</t>
  </si>
  <si>
    <t>Valor Do Mês</t>
  </si>
  <si>
    <t>Valor Acomulado</t>
  </si>
  <si>
    <t>VALOR</t>
  </si>
  <si>
    <t>PESO %</t>
  </si>
  <si>
    <t>CUSTO TOTAL DA CONSTRUÇÃO</t>
  </si>
  <si>
    <t>ALTURA (M)</t>
  </si>
  <si>
    <t>PLACA DE OBRA EM CHAPA DE AÇO GALVANIZADO</t>
  </si>
  <si>
    <t>SERVIÇO PÚBLICO</t>
  </si>
  <si>
    <t>ESTADO DE MATO GROSSO</t>
  </si>
  <si>
    <t>TELHA EM AÇO GALVANIZADO (PARA FECHAMENTO)</t>
  </si>
  <si>
    <t>COEFICIENTE</t>
  </si>
  <si>
    <t>ÁREA (m²)</t>
  </si>
  <si>
    <t>1.3.2</t>
  </si>
  <si>
    <t>ESPAÇOS</t>
  </si>
  <si>
    <t>VOLUME (m³)</t>
  </si>
  <si>
    <t>QUANT</t>
  </si>
  <si>
    <t>UND</t>
  </si>
  <si>
    <t>ESP</t>
  </si>
  <si>
    <t>ENRIJ (mm)</t>
  </si>
  <si>
    <t>ABA (mm)</t>
  </si>
  <si>
    <t>BASE (mm)</t>
  </si>
  <si>
    <t>COMPRIMENTO (mm)</t>
  </si>
  <si>
    <t>TIRA</t>
  </si>
  <si>
    <t>PESO (KG) APROXIMADO</t>
  </si>
  <si>
    <t>AREA (M2)</t>
  </si>
  <si>
    <t>Banzo Superior</t>
  </si>
  <si>
    <t>PÇS</t>
  </si>
  <si>
    <t>Banzo Inferior</t>
  </si>
  <si>
    <t>Unidade de medida: Milimetros</t>
  </si>
  <si>
    <t>TOTAL KG</t>
  </si>
  <si>
    <t>M</t>
  </si>
  <si>
    <t>PREFEITURA MUNICIPAL DE CARLINDA</t>
  </si>
  <si>
    <t>DATA: OUTUBRO/2017</t>
  </si>
  <si>
    <t>FACHADA PRINCIPAL</t>
  </si>
  <si>
    <t>FACHADA POSTERIOR (FUNDO)</t>
  </si>
  <si>
    <t>LATERAL ESQUERDA</t>
  </si>
  <si>
    <t>LATERAL DIREITA</t>
  </si>
  <si>
    <t>TOTAL (M²)</t>
  </si>
  <si>
    <t>COMPRIMENTO (m)</t>
  </si>
  <si>
    <t>QUANTIDADE</t>
  </si>
  <si>
    <t>ÁREA DE COBERTURA DE ACORDO COM PROJETO ARQUITETÔNICO</t>
  </si>
  <si>
    <t>ÁREA DA COBERTURA (m²)</t>
  </si>
  <si>
    <t>TELHA EM AÇO GALVANIZADO (COBERTURA)</t>
  </si>
  <si>
    <t>OBRA: REESTRUTURAÇÃO DA FEIRA DO PRODUTOR RURAL DE CARLINDA</t>
  </si>
  <si>
    <t>LOCAL: RUA ALAMEDA EW-3C, S/Nº, BAIRRO CENTRO, CARLINDA - MT</t>
  </si>
  <si>
    <t>TABELA SINAPI SETEMBRO_2017 DESONERADO</t>
  </si>
  <si>
    <t>INSTALAÇÃO DO CANTEIRO DE OBRA</t>
  </si>
  <si>
    <t>PINTURA</t>
  </si>
  <si>
    <t>1.3.3</t>
  </si>
  <si>
    <t>QUANTIDADES (und)</t>
  </si>
  <si>
    <t>LARGURA (m)</t>
  </si>
  <si>
    <t>ALTURA (m)</t>
  </si>
  <si>
    <t>MEIAS TESOURAS E TERÇAS</t>
  </si>
  <si>
    <t>Montantes e Diagonais</t>
  </si>
  <si>
    <t>Terça</t>
  </si>
  <si>
    <t>Estrutura Metálica - Cobertura da reestruturação da feira do produtor</t>
  </si>
  <si>
    <t>RELAÇÃO DE PEÇAS E PESO RESPECTIVAMENTE - BANZOS, MONTANTES, DIAGONAIS E TERÇAS - CHAPA #11</t>
  </si>
  <si>
    <t>Obs. Pesos e áreas calculdados teóricamente</t>
  </si>
  <si>
    <t>1.2.2</t>
  </si>
  <si>
    <t>1.3.4</t>
  </si>
  <si>
    <t>1.4.1</t>
  </si>
  <si>
    <t>1.2.3</t>
  </si>
  <si>
    <t>1.4.2</t>
  </si>
  <si>
    <t>FUNDO E PINTURA DO PISO</t>
  </si>
  <si>
    <t>ÁREA DE CIRCULAÇÃO E ÁREA DOS BOX</t>
  </si>
  <si>
    <t>FUNDO E PINTURA DA ALVENARIA</t>
  </si>
  <si>
    <t xml:space="preserve"> ESTRUTURA METÁLICA DA COBERTURA</t>
  </si>
  <si>
    <t>PORTÃO DE ESTRUTURA METÁLICA</t>
  </si>
  <si>
    <t>ÁREA DA TRAMA DE AÇO COMPOSTA POR TERÇAS PARA PORTÃO</t>
  </si>
  <si>
    <t>1.2 FECHAMENTO EM ALVENARIA</t>
  </si>
  <si>
    <t>1.3 - FECHAMENTO EM ESTRUTURA METÁLICA</t>
  </si>
  <si>
    <t>1.4 - COBERTURA/TELHADO</t>
  </si>
  <si>
    <t xml:space="preserve">1.6 FUNDO E PINTURA </t>
  </si>
  <si>
    <t>1.8 - LIMPEZA FINAL</t>
  </si>
  <si>
    <t>1.6 INSTALAÇÕES SANITÁRIAS</t>
  </si>
  <si>
    <t>TUBULAÇÃO</t>
  </si>
  <si>
    <t>CONEXÕES</t>
  </si>
  <si>
    <t xml:space="preserve"> TOTAL (m)</t>
  </si>
  <si>
    <t xml:space="preserve"> TOTAL (un)</t>
  </si>
  <si>
    <t xml:space="preserve">RAMPA DE ACESSO </t>
  </si>
  <si>
    <t>LASTRO DE PEDRA BRITA: V = (comprimento*largura*altura) * quantidade</t>
  </si>
  <si>
    <t>PORTÃO DE ACESSO PRINCIPAL (FRENTE)</t>
  </si>
  <si>
    <t>APARELHOS</t>
  </si>
  <si>
    <t>DIMENSÕES (cm)</t>
  </si>
  <si>
    <t>60X40</t>
  </si>
  <si>
    <t>PORTAS</t>
  </si>
  <si>
    <t>80X210</t>
  </si>
  <si>
    <t>VIDROS</t>
  </si>
  <si>
    <t>50X50</t>
  </si>
  <si>
    <t>TÊ  100mm ESGOTO</t>
  </si>
  <si>
    <t>JOELHO 90º  100mm ESGOTO</t>
  </si>
  <si>
    <t>TUBO  100mm ESGOTO</t>
  </si>
  <si>
    <t>1.2.4</t>
  </si>
  <si>
    <t>1.2.5</t>
  </si>
  <si>
    <t>LAVATÓRIO DE GRANITO</t>
  </si>
  <si>
    <t>KG</t>
  </si>
  <si>
    <t>1.2.6</t>
  </si>
  <si>
    <t>1.2.7</t>
  </si>
  <si>
    <t xml:space="preserve">GRADE </t>
  </si>
  <si>
    <t xml:space="preserve"> TOTAL (M2)</t>
  </si>
  <si>
    <t>1.7</t>
  </si>
  <si>
    <t>LATRO 01</t>
  </si>
  <si>
    <t>REBOCO PAREDE INTERNA ENTRE BOX 11 E 12</t>
  </si>
  <si>
    <t xml:space="preserve">ESTRUTURA METALICA EM AÇO ESTRUTURAL </t>
  </si>
  <si>
    <t>ESTRUTURA METALICA EM ACO ESTRUTURAL</t>
  </si>
  <si>
    <t>PERFIL</t>
  </si>
  <si>
    <t>PESO KG</t>
  </si>
  <si>
    <t>PESO DO AÇO KG</t>
  </si>
  <si>
    <t>PINTURA ESMALTE FOSCO, DUAS DEMAOS, SOBRE SUPERFICIE METALICA DA ESTRUTURA DE COBERTURA DO ESTACIONAMENTO</t>
  </si>
  <si>
    <t xml:space="preserve"> ESTRUTURA METÁLICA DO FECHAMENTO</t>
  </si>
  <si>
    <t>PINTURA ESMALTE FOSCO, DUAS DEMAOS, SOBRE SUPERFICIE METALICA DA ESTRUTURA DE FECHAMENTO</t>
  </si>
  <si>
    <t>FACHADA POSTERIOR (INTERO E EXTERNO)</t>
  </si>
  <si>
    <t>FACHADA FRONTAL (INTERNO E EXTERNO)</t>
  </si>
  <si>
    <t>LATERAL ESQUERDA (01)  (INTERNO E EXTERNO)</t>
  </si>
  <si>
    <t xml:space="preserve">LATERAL DIREITA (02) (INTERNO E EXTERNO) </t>
  </si>
  <si>
    <t>BANCADAS E PINTURAS INTERNAS</t>
  </si>
  <si>
    <t>PORTÃO DE ACESSO DE SERVIÇO (01)</t>
  </si>
  <si>
    <t>PORTÃO DE ACESSO DE SERVIÇO (02)</t>
  </si>
  <si>
    <t>Área total da obra (M²)=</t>
  </si>
  <si>
    <t>1.7 - LASTRO DE PEDRA BRITADA E RAMPA DE ACESSO</t>
  </si>
  <si>
    <t>VIDRO CANELADO  PARA JANELA DO BANHEIRO MASCULINO</t>
  </si>
  <si>
    <t>PORTA DE  FERRO  PARA OS DOIS BANHEIROS</t>
  </si>
  <si>
    <t>1.4.5</t>
  </si>
  <si>
    <t>1.4.6</t>
  </si>
  <si>
    <t>1.4.7</t>
  </si>
  <si>
    <t>1.4.8</t>
  </si>
  <si>
    <t>1.5.2</t>
  </si>
  <si>
    <t>1.5.3</t>
  </si>
  <si>
    <t>1.5.4</t>
  </si>
  <si>
    <t>1.5.5</t>
  </si>
  <si>
    <t>ESTRUTURA METALICA EM ACO ESTRUTURAL U 100X50X3.0</t>
  </si>
  <si>
    <t>ESTRUTURA METALICA EM ACO ESTRUTURAL U 100X40X2.25</t>
  </si>
  <si>
    <t>ALAMBRADO EM TUBOS DE ACO GALVANIZADO, COM COSTURA, DIN 2440, DIAMETRO 2"</t>
  </si>
  <si>
    <t>ÁREA DE FECHAMENTO (M2)</t>
  </si>
  <si>
    <t>ESTRUTURA METALICA EM ACO ESTRUTURAL U93X40X2.25</t>
  </si>
  <si>
    <t>ESTRUTURA METALICA EM ACO ESTRUTURAL C 100X40X15X2.25</t>
  </si>
  <si>
    <t>1.5.6</t>
  </si>
  <si>
    <t>PREFEITURA MUNICIPAL DE APIACÁS</t>
  </si>
  <si>
    <t>OBRA: CONSTRUÇÃO DE ESTAÇÃO DE TRATAMENTO DE ÁGUA COM CAPACIDADE PARA 30 l/s</t>
  </si>
  <si>
    <t>LOCAL: RUA DOS CRAVOS, Nº300, BAIRRO PRIMAVERA, APIACÁS - MT</t>
  </si>
  <si>
    <t>RESPONSÁVEL TÉCNICO: JOÃO ANTONIO POSSANI OINASKI - CREA - MT 024785</t>
  </si>
  <si>
    <t>TABELA SINAPI ABRIL_2022 DESONERADO</t>
  </si>
  <si>
    <t xml:space="preserve">FUNDAÇÃO </t>
  </si>
  <si>
    <t>PLACA DE OBRA (PARA CONSTRUCAO CIVIL) EM CHAPA GALVANIZADA *N. 22*, ADESIVADA, DE *2,4 X 1,2* M (SEM POSTES PARA FIXACAO)</t>
  </si>
  <si>
    <t>P. UNIT. DESONERADO (R$)</t>
  </si>
  <si>
    <t>TAPUME COM TELHA METÁLICA. AF_05/2018</t>
  </si>
  <si>
    <t>LOCACAO CONVENCIONAL DE OBRA, UTILIZANDO GABARITO DE TÁBUAS CORRIDAS PONTALETADAS A CADA 2,00M - 2 UTILIZAÇÕES. AF_10/2018</t>
  </si>
  <si>
    <t>REVOLVIMENTO E LIMPEZA MANUAL DE SOLO. AF_05/2018</t>
  </si>
  <si>
    <t>TUBULAÇÕES</t>
  </si>
  <si>
    <t>CHAPA DE ACO GROSSA, ASTM A36, E = 1/2 " (12,70 MM) 99,59 KG/M2</t>
  </si>
  <si>
    <t>SOLDA DE TOPO EM CHAPA/PERFIL/TUBO DE AÇO CHANFRADO, ESPESSURA=1/2''. AF_06/2018</t>
  </si>
  <si>
    <t>m</t>
  </si>
  <si>
    <t>CHAPA DE ACO GROSSA, ASTM A36, E = 1/4 " (6,35 MM) 49,79 KG/M2</t>
  </si>
  <si>
    <t>SOLDA DE TOPO EM CHAPA/PERFIL/TUBO DE AÇO CHANFRADO, ESPESSURA=1/4''. AF_06/2018</t>
  </si>
  <si>
    <t>BARRA DE FERRO CHATA, RETANGULAR (QUALQUER BITOLA)</t>
  </si>
  <si>
    <t>1.3.5</t>
  </si>
  <si>
    <t>1.3.6</t>
  </si>
  <si>
    <t>CHAPA DE ACO XADREZ PARA PISOS, E = 1/4 " (6,30 MM) 54,53 KG/M2</t>
  </si>
  <si>
    <t>kg</t>
  </si>
  <si>
    <t>CORRIMÃO SIMPLES, DIÂMETRO EXTERNO = 1 1/2", EM AÇO GALVANIZADO. AF_04/2019_P</t>
  </si>
  <si>
    <t>TABUA APARELHADA *2,5 X 25* CM, EM MACARANDUBA, ANGELIM OU EQUIVALENTE DA REGIAO</t>
  </si>
  <si>
    <t>CORTE E DOBRA DE AÇO CA-50, DIÂMETRO DE 6,3 MM, UTILIZADO EM ESTRUTURAS DIVERSAS, EXCETO LAJES. AF_12/2015</t>
  </si>
  <si>
    <t>CORTE E DOBRA DE AÇO CA-50, DIÂMETRO DE 6,3 MM, UTILIZADO EM LAJE. AF_12/2015</t>
  </si>
  <si>
    <t>CORTE E DOBRA DE AÇO CA-50, DIÂMETRO DE 8,0 MM, UTILIZADO EM ESTRUTURAS DIVERSAS, EXCETO LAJES. AF_12/2015</t>
  </si>
  <si>
    <t>CORTE E DOBRA DE AÇO CA-50, DIÂMETRO DE 8,0 MM, UTILIZADO EM LAJE. AF_12/2015</t>
  </si>
  <si>
    <t>CORTE E DOBRA DE AÇO CA-50, DIÂMETRO DE 10,0 MM, UTILIZADO EM LAJE.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</si>
  <si>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</si>
  <si>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</si>
  <si>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</si>
  <si>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16,0 MM, UTILIZADO EM LAJE. AF_12/2015</t>
  </si>
  <si>
    <t>CORTE E DOBRA DE AÇO CA-60, DIÂMETRO DE 5,0 MM, UTILIZADO EM ESTRUTURAS DIVERSAS, EXCETO LAJES. AF_12/2015</t>
  </si>
  <si>
    <t>COMPACTAÇÃO MECÂNICA DE SOLO PARA EXECUÇÃO DE RADIER, PISO DE CONCRETO OU LAJE SOBRE SOLO, COM COMPACTADOR DE SOLOS A PERCUSSÃO. AF_09/2021</t>
  </si>
  <si>
    <t>M²</t>
  </si>
  <si>
    <t>M³</t>
  </si>
  <si>
    <t>CONCRETO MAGRO PARA LASTRO, TRAÇO 1:4,5:4,5 (EM MASSA SECA DE CIMENTO/ AREIA MÉDIA/ BRITA 1) - PREPARO MECÂNICO COM BETONEIRA 400 L. AF_05/2021</t>
  </si>
  <si>
    <t>ESTACA BROCA DE CONCRETO, DIÂMETRO DE 30CM, ESCAVAÇÃO MANUAL COM TRADO CONCHA, COM ARMADURA DE ARRANQUE. AF_05/2020</t>
  </si>
  <si>
    <t>ESCAVAÇÃO MECANIZADA PARA BLOCO DE COROAMENTO OU SAPATA COM RETROESCAVADEIRA (INCLUINDO ESCAVAÇÃO PARA COLOCAÇÃO DE FÔRMAS). AF_06/2017</t>
  </si>
  <si>
    <t>m³</t>
  </si>
  <si>
    <t>m²</t>
  </si>
  <si>
    <t>FABRICAÇÃO, MONTAGEM E DESMONTAGEM DE FÔRMA PARA SAPATA, EM MADEIRA SERRADA, E=25 MM, 1 UTILIZAÇÃO. AF_06/2017</t>
  </si>
  <si>
    <t>MONTAGEM E DESMONTAGEM DE FÔRMA DE LAJE MACIÇA, PÉ-DIREITO SIMPLES, EM MADEIRA SERRADA, 1 UTILIZAÇÃO. AF_09/2020</t>
  </si>
  <si>
    <t>MONTAGEM E DESMONTAGEM DE FÔRMA DE PILARES RETANGULARES E ESTRUTURAS SIMILARES, PÉ-DIREITO SIMPLES, EM MADEIRA SERRADA, 1 UTILIZAÇÃO. AF_09/2020</t>
  </si>
  <si>
    <t>FABRICAÇÃO, MONTAGEM E DESMONTAGEM DE FORMA PARA RADIER, PISO DE CONCRETO OU LAJE SOBRE SOLO, EM MADEIRA SERRADA, 4 UTILIZAÇÕES. AF_09/2021</t>
  </si>
  <si>
    <t>FABRICAÇÃO DE FÔRMA PARA VIGAS, COM MADEIRA SERRADA, E = 25 MM. AF_09/2020</t>
  </si>
  <si>
    <t>PINTURA COM TINTA EPOXÍDICA DE FUNDO PULVERIZADA SOBRE PERFIL METÁLICO EXECUTADO EM FÁBRICA (POR DEMÃO). AF_01/2020_P</t>
  </si>
  <si>
    <t>PINTURA COM TINTA EPOXÍDICA DE ACABAMENTO PULVERIZADA SOBRE PERFIL METÁLICO EXECUTADO EM FÁBRICA (02 DEMÃOS). AF_01/2020_P</t>
  </si>
  <si>
    <t>JATEAMENTO ABRASIVO COM GRANALHA DE AÇO EM PERFIL METÁLICO EM FÁBRICA. AF_01/2020</t>
  </si>
  <si>
    <t>T</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</si>
  <si>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</si>
  <si>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</si>
  <si>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ALMOXARIFADO EM CANTEIRO DE OBRA EM CHAPA DE MADEIRA COMPENSADA, INCLUSO PRATELEIRAS. AF_02/2016</t>
  </si>
  <si>
    <t>LOCACAO DE CONTAINER 2,30 X 6,00 M, ALT. 2,50 M, COM 1 SANITARIO, PARA ESCRITORIO, COMPLETO, SEM DIVISORIAS INTERNAS (NAO INCLUI MOBILIZACAO/DESMOBILIZACAO)</t>
  </si>
  <si>
    <t>MÊS</t>
  </si>
  <si>
    <t>ALVENARIA DE BLOCOS DE CONCRETO ESTRUTURAL 14X19X29 CM, (ESPESSURA 14 CM), FBK = 4,5 MPA, PARA PAREDES COM ÁREA LÍQUIDA MAIOR OU IGUAL A 6M², SEM VÃOS, UTILIZANDO PALHETA. AF_12/2014</t>
  </si>
  <si>
    <t>IMPERMEABILIZAÇÃO DE PAREDES COM ARGAMASSA DE CIMENTO E AREIA, COM ADITIVO IMPERMEABILIZANTE, E = 2CM. AF_06/2018</t>
  </si>
  <si>
    <t>IMPERMEABILIZAÇÃO DE SUPERFÍCIE COM ARGAMASSA POLIMÉRICA / MEMBRANA ACRÍLICA, 3 DEMÃOS. AF_06/2018</t>
  </si>
  <si>
    <t>IMPERMEABILIZAÇÃO DE PISO COM ARGAMASSA DE CIMENTO E AREIA, COM ADITIVO IMPERMEABILIZANTE, E = 2CM. AF_06/2018</t>
  </si>
  <si>
    <t>EXECUÇÃO DE PASSEIO (CALÇADA) OU PISO DE CONCRETO COM CONCRETO MOLDADO IN LOCO, FEITO EM OBRA, ACABAMENTO CONVENCIONAL, NÃO ARMADO. AF_07/2016</t>
  </si>
  <si>
    <t>PINTURA DE PISO COM TINTA ACRÍLICA, APLICAÇÃO MANUAL, 2 DEMÃOS, INCLUSO FUNDO PREPARADOR. AF_05/2021</t>
  </si>
  <si>
    <t>ESCAVAÇÃO MANUAL DE VALA COM PROFUNDIDADE MENOR OU IGUAL A 1,30 M. AF_02/2021</t>
  </si>
  <si>
    <t>TUBO CALANDRADO EM CHAPA DE AÇO ASTM A36, Nº 10 (3,35MM), DIÂMETRO DE 150MM</t>
  </si>
  <si>
    <t>TUBO CALANDRADO EM CHAPA DE AÇO ASTM A36, Nº 10 (3,35MM), DIÂMETRO DE 200MM</t>
  </si>
  <si>
    <t>TUBO CALANDRADO EM CHAPA DE AÇO ASTM A36, Nº 10 (3,35MM), DIÂMETRO DE 250MM</t>
  </si>
  <si>
    <t>TUBO CALANDRADO EM CHAPA DE AÇO ASTM A36, Nº 10 (3,35MM), DIÂMETRO DE 300MM</t>
  </si>
  <si>
    <t>TUBO CALANDRADO EM CHAPA DE AÇO ASTM A36, Nº 10 (3,35MM), DIÂMETRO DE 350MM</t>
  </si>
  <si>
    <t>TUBO CALANDRADO EM CHAPA DE AÇO ASTM A36, Nº 10 (3,35MM), DIÂMETRO DE 400MM</t>
  </si>
  <si>
    <t>COTAÇÃO</t>
  </si>
  <si>
    <t>ESTRUTURA METÁLICA (PAREDES, TRAVAMENTOS E PASSARELAS)</t>
  </si>
  <si>
    <t>PERFIL DE DECANTAÇÃO EM P.V.C RÍGIDO, e=1,3mm, DIMENSÕEM 50MM X 90MM POR 1200MM DE COMPRIMENTO</t>
  </si>
  <si>
    <t>UNID</t>
  </si>
  <si>
    <t>SOLUÇÃO ADESIVA  PARA PERFIS DE DECANTAÇÃO, EMBALAGEM DE 900ML</t>
  </si>
  <si>
    <t>FLANGE DE AÇO 150MM, PN 10</t>
  </si>
  <si>
    <t>SOLDA DE TOPO EM CHAPA/PERFIL/TUBO DE AÇO CHANFRADO, ESPESSURA=5/16''. AF_06/2018</t>
  </si>
  <si>
    <t>FLANGE DE AÇO 200MM, PN 10</t>
  </si>
  <si>
    <t>FLANGE DE AÇO 400MM, PN10</t>
  </si>
  <si>
    <t>VALVULA BORBOLETA WAFFER, DIÂMETRO DE 6 POLEGADAS</t>
  </si>
  <si>
    <t>VALVULA BORBOLETA WAFFER, DIÂMETRO DE 8 POLEGADAS</t>
  </si>
  <si>
    <t>VALVULA BORBOLETA COM FLANGES, COM VOLANTE, DIÂMETRO DE 400MM</t>
  </si>
  <si>
    <t>JUNTA  DE DESMONTAGEM , PN 10, DIÂMETRO DE 200MM</t>
  </si>
  <si>
    <t>JUNTA  DE DESMONTAGEM , PN 10, DIÂMETRO DE 400MM</t>
  </si>
  <si>
    <t>CONEXÕES E VALVULAS</t>
  </si>
  <si>
    <t>CURVA DE 90º DE FERRO FUNDIDO, PN10, DIÂMETRO DE 200MM, FLANGE X FLANGE</t>
  </si>
  <si>
    <t>TE DE FERRO FUNDIDO, PN 10, DIÂMETRO DE 200MM, FLANGE X FLANGE</t>
  </si>
  <si>
    <t>TE DE FERRO FUNDIDO, PN 10, DIÂMETRO DE 150MM, FLANGE X FLANGE</t>
  </si>
  <si>
    <t>ARRUELA ABF10 DN 150MM</t>
  </si>
  <si>
    <t>ARRUELA ABF10 DN 200MM</t>
  </si>
  <si>
    <t>ARRUELA ABF10 DN 400MM</t>
  </si>
  <si>
    <t>MATERIAIS AUXILIARES PARA TRATAMENTO DE ÁGUA</t>
  </si>
  <si>
    <t>CALHA PARSHAL ,W=6", EM FIBRA</t>
  </si>
  <si>
    <t>ALVENARIA E PISO</t>
  </si>
  <si>
    <t>CONSTRUÇÃO DE ESTAÇÃO DE TRATAMENTO DE ÁGUA NO MUNICÍPIO DE APIACÁS - MT</t>
  </si>
  <si>
    <t>DATA: JUNHO/2022</t>
  </si>
  <si>
    <t>1.1.2</t>
  </si>
  <si>
    <t>1.1.3</t>
  </si>
  <si>
    <t>1.1.4</t>
  </si>
  <si>
    <t>1.1.5</t>
  </si>
  <si>
    <t>1.1.6</t>
  </si>
  <si>
    <t>1.1.7</t>
  </si>
  <si>
    <t>1.1.8</t>
  </si>
  <si>
    <t>1.2.1</t>
  </si>
  <si>
    <t>1.2.9</t>
  </si>
  <si>
    <t>1.2.8</t>
  </si>
  <si>
    <t>1.2.10</t>
  </si>
  <si>
    <t>1.2.11</t>
  </si>
  <si>
    <t>1.2.12</t>
  </si>
  <si>
    <t>1.2.13</t>
  </si>
  <si>
    <t>1.2.14</t>
  </si>
  <si>
    <t>1.2.15</t>
  </si>
  <si>
    <t>1.2.16</t>
  </si>
  <si>
    <t>1.2.17</t>
  </si>
  <si>
    <t>1.2.18</t>
  </si>
  <si>
    <t>1.2.19</t>
  </si>
  <si>
    <t>1.2.20</t>
  </si>
  <si>
    <t>1.3.7</t>
  </si>
  <si>
    <t>1.3.8</t>
  </si>
  <si>
    <t>1.3.9</t>
  </si>
  <si>
    <t>1.3.10</t>
  </si>
  <si>
    <t>1.3.11</t>
  </si>
  <si>
    <t>1.4.3</t>
  </si>
  <si>
    <t>1.4.4</t>
  </si>
  <si>
    <t>1.5.7</t>
  </si>
  <si>
    <t>1.5.8</t>
  </si>
  <si>
    <t>1.5.9</t>
  </si>
  <si>
    <t>1.5.10</t>
  </si>
  <si>
    <t>1.5.11</t>
  </si>
  <si>
    <t>1.5.12</t>
  </si>
  <si>
    <t>1.5.13</t>
  </si>
  <si>
    <t>1.5.14</t>
  </si>
  <si>
    <t>1.5.15</t>
  </si>
  <si>
    <t>1.8.2</t>
  </si>
  <si>
    <t>1.6.2</t>
  </si>
  <si>
    <t>1.6.3</t>
  </si>
  <si>
    <t>1.6.4</t>
  </si>
  <si>
    <t>1.6.5</t>
  </si>
  <si>
    <t>1.6.6</t>
  </si>
  <si>
    <t>1.6.7</t>
  </si>
  <si>
    <t>1.6.8</t>
  </si>
  <si>
    <t>1.6.9</t>
  </si>
  <si>
    <t>1.6.10</t>
  </si>
  <si>
    <t>1.6.11</t>
  </si>
  <si>
    <t>1.7.1</t>
  </si>
  <si>
    <t>1.7.2</t>
  </si>
  <si>
    <t>1.7.3</t>
  </si>
  <si>
    <t>1.7.4</t>
  </si>
  <si>
    <t>1.7.5</t>
  </si>
  <si>
    <t>1.7.6</t>
  </si>
  <si>
    <t>1.7.7</t>
  </si>
  <si>
    <t>1.7.8</t>
  </si>
  <si>
    <t>1.8</t>
  </si>
  <si>
    <t>1.8.1</t>
  </si>
  <si>
    <t>1.8.3</t>
  </si>
  <si>
    <t>1.8.4</t>
  </si>
  <si>
    <t>JOÃO ANTONIO POSSANI OINASKI</t>
  </si>
  <si>
    <t>ENG. SANITARISTA/ ENG.CIVIL</t>
  </si>
  <si>
    <t>CREA MT 024785</t>
  </si>
  <si>
    <t>120 DIAS</t>
  </si>
  <si>
    <t>150 DIAS</t>
  </si>
  <si>
    <t>180 DIAS</t>
  </si>
  <si>
    <t>210 DIAS</t>
  </si>
  <si>
    <t>240 DIAS</t>
  </si>
  <si>
    <t>1.1.9</t>
  </si>
  <si>
    <t>1.1.10</t>
  </si>
  <si>
    <t>ENGENHEIRO CIVIL SENIOR COM ENCARGOS COMPLEMENTARES</t>
  </si>
  <si>
    <t>ENCARREGADO GERAL DE OBRAS COM ENCARGOS COMPLEMENTARES</t>
  </si>
  <si>
    <t>1.3.12</t>
  </si>
  <si>
    <t>1.3.13</t>
  </si>
  <si>
    <t>CARGA, MANOBRA E DESCARGA DE PERFIL METÁLICO EM CAMINHÃO CARROCERIA COM GUINDAUTO (MUNCK) 11,7 TM. AF_07/2020</t>
  </si>
  <si>
    <t>1.5.16</t>
  </si>
  <si>
    <t>1.5.17</t>
  </si>
  <si>
    <t>1.5.18</t>
  </si>
  <si>
    <t>1.5.19</t>
  </si>
  <si>
    <t>1.5.20</t>
  </si>
  <si>
    <t>1.5.21</t>
  </si>
  <si>
    <t>PARAFUSO DE AÇO, SEXTAVADO, 20 X 90MM</t>
  </si>
  <si>
    <t>PORCA 20MM</t>
  </si>
  <si>
    <t>ARRUELA LISA 3/4"</t>
  </si>
  <si>
    <t>PARAFUSO DE AÇO, SEXTAVADO, 24 X 100MM</t>
  </si>
  <si>
    <t>PORCA 24MM</t>
  </si>
  <si>
    <t>ARRUELA LISA 1"</t>
  </si>
  <si>
    <t>APARELHO PARA CORTE E SOLDA OXI-ACETILENO SOBRE RODAS, INCLUSIVE CILINDROS E MAÇARICOS - MATERIAIS NA OPERAÇÃO. AF_12/2015</t>
  </si>
  <si>
    <t>H</t>
  </si>
  <si>
    <t>SOLDADOR COM ENCARGOS COMPLEMENTARES</t>
  </si>
  <si>
    <t>1.3.14</t>
  </si>
  <si>
    <t>MATERIAL FILTRANTE (PEDREGULHO) 63 A 38 MM (COM FRETE)</t>
  </si>
  <si>
    <t>MATERIAL FILTRANTE (PEDREGULHO) 38 A 19 MM (COM FRETE)</t>
  </si>
  <si>
    <t>MATERIAL FILTRANTE (PEDREGULHO) 19 A 12,5 MM (COM FRETE)</t>
  </si>
  <si>
    <t>MATERIAL FILTRANTE (PEDREGULHO) 12,5 A 4,8 MM (COM FRETE)</t>
  </si>
  <si>
    <t>MATERIAL FILTRANTE (PEDREGULHO) 4,8 A 2,4 MM (COM FRETE)</t>
  </si>
  <si>
    <t>AREIA PARA LEITO FILTRANTE 0,35 A 0,45 MM, C.U. &lt; 1,6 (COM FRETE)</t>
  </si>
  <si>
    <t>CARVAO ANTRACITO PARA FILTRO, GRAO VARIANDO DE 0,9 ATE 1,0 MM, C.U. &lt; 1,8 (COM FRETE)</t>
  </si>
  <si>
    <t>1.7.9</t>
  </si>
  <si>
    <t>MARCENEIRO COM ENCARGOS COMPLEMENTARES</t>
  </si>
  <si>
    <t>CONCRETO FCK = 25MPA, TRAÇO 1:2,3:2,7 (EM MASSA SECA DE CIMENTO/ AREIA MÉDIA/ BRITA 1) - PREPARO MECÂNICO COM BETONEIRA 400 L. AF_05/2021</t>
  </si>
  <si>
    <t>1.5.22</t>
  </si>
  <si>
    <t>MONTADOR (TUBO AÇO/EQUIPAMENTOS) COM ENCARGOS COMPLEMENTARES</t>
  </si>
  <si>
    <t>1.6.12</t>
  </si>
</sst>
</file>

<file path=xl/styles.xml><?xml version="1.0" encoding="utf-8"?>
<styleSheet xmlns="http://schemas.openxmlformats.org/spreadsheetml/2006/main">
  <numFmts count="20">
    <numFmt numFmtId="43" formatCode="_-* #,##0.00_-;\-* #,##0.00_-;_-* &quot;-&quot;??_-;_-@_-"/>
    <numFmt numFmtId="164" formatCode="_(* #,##0.00_);_(* \(#,##0.00\);_(* &quot;-&quot;??_);_(@_)"/>
    <numFmt numFmtId="165" formatCode="#,##0.00;[Red]#,##0.00"/>
    <numFmt numFmtId="166" formatCode="00"/>
    <numFmt numFmtId="167" formatCode="0.0"/>
    <numFmt numFmtId="168" formatCode="0.000"/>
    <numFmt numFmtId="169" formatCode="_-* #,##0.000_-;\-* #,##0.000_-;_-* &quot;-&quot;???_-;_-@_-"/>
    <numFmt numFmtId="170" formatCode="#.##000"/>
    <numFmt numFmtId="171" formatCode="\$#,#00"/>
    <numFmt numFmtId="172" formatCode="m\o\n\th\ d\,\ \y\y\y\y"/>
    <numFmt numFmtId="173" formatCode="_([$€-2]* #,##0.00_);_([$€-2]* \(#,##0.00\);_([$€-2]* &quot;-&quot;??_)"/>
    <numFmt numFmtId="174" formatCode="#,#00"/>
    <numFmt numFmtId="175" formatCode="#,"/>
    <numFmt numFmtId="176" formatCode="_(&quot;R$ &quot;* #,##0.00_);_(&quot;R$ &quot;* \(#,##0.00\);_(&quot;R$ &quot;* &quot;-&quot;??_);_(@_)"/>
    <numFmt numFmtId="177" formatCode="_-* #,##0.00\ &quot;R$&quot;_-;\-* #,##0.00\ &quot;R$&quot;_-;_-* &quot;-&quot;??\ &quot;R$&quot;_-;_-@_-"/>
    <numFmt numFmtId="178" formatCode="%#,#00"/>
    <numFmt numFmtId="179" formatCode="&quot;R$ &quot;#,##0_);\(&quot;R$ &quot;#,##0\)"/>
    <numFmt numFmtId="180" formatCode="_(* #,##0.00_);_(* \(#,##0.00\);_(* \-??_);_(@_)"/>
    <numFmt numFmtId="181" formatCode="#,##0.0"/>
    <numFmt numFmtId="182" formatCode="0.0%"/>
  </numFmts>
  <fonts count="86">
    <font>
      <sz val="10"/>
      <name val="Arial"/>
    </font>
    <font>
      <sz val="11"/>
      <color indexed="8"/>
      <name val="Calibri"/>
      <family val="2"/>
    </font>
    <font>
      <sz val="10"/>
      <name val="Arial"/>
      <family val="2"/>
    </font>
    <font>
      <b/>
      <sz val="10"/>
      <name val="Arial"/>
      <family val="2"/>
    </font>
    <font>
      <b/>
      <sz val="11"/>
      <name val="Arial"/>
      <family val="2"/>
    </font>
    <font>
      <sz val="11"/>
      <name val="Arial"/>
      <family val="2"/>
    </font>
    <font>
      <sz val="10"/>
      <name val="Arial"/>
      <family val="2"/>
    </font>
    <font>
      <b/>
      <sz val="14"/>
      <name val="Arial"/>
      <family val="2"/>
    </font>
    <font>
      <b/>
      <sz val="12"/>
      <name val="Arial"/>
      <family val="2"/>
    </font>
    <font>
      <i/>
      <sz val="8"/>
      <name val="Arial"/>
      <family val="2"/>
    </font>
    <font>
      <b/>
      <i/>
      <sz val="10"/>
      <name val="Arial"/>
      <family val="2"/>
    </font>
    <font>
      <sz val="10"/>
      <color indexed="12"/>
      <name val="Arial"/>
      <family val="2"/>
    </font>
    <font>
      <b/>
      <sz val="10"/>
      <color indexed="12"/>
      <name val="Arial"/>
      <family val="2"/>
    </font>
    <font>
      <sz val="10"/>
      <color indexed="8"/>
      <name val="Arial Narrow"/>
      <family val="2"/>
    </font>
    <font>
      <b/>
      <sz val="10"/>
      <name val="Arial Narrow"/>
      <family val="2"/>
    </font>
    <font>
      <sz val="10"/>
      <name val="Arial Narrow"/>
      <family val="2"/>
    </font>
    <font>
      <b/>
      <sz val="14"/>
      <name val="Arial Narrow"/>
      <family val="2"/>
    </font>
    <font>
      <b/>
      <sz val="11"/>
      <color indexed="8"/>
      <name val="Calibri"/>
      <family val="2"/>
    </font>
    <font>
      <sz val="11"/>
      <color indexed="10"/>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sz val="1"/>
      <color indexed="8"/>
      <name val="Courier"/>
      <family val="3"/>
    </font>
    <font>
      <sz val="11"/>
      <color indexed="17"/>
      <name val="Calibri"/>
      <family val="2"/>
    </font>
    <font>
      <b/>
      <sz val="15"/>
      <color indexed="62"/>
      <name val="Calibri"/>
      <family val="2"/>
    </font>
    <font>
      <b/>
      <sz val="13"/>
      <color indexed="62"/>
      <name val="Calibri"/>
      <family val="2"/>
    </font>
    <font>
      <b/>
      <sz val="11"/>
      <color indexed="62"/>
      <name val="Calibri"/>
      <family val="2"/>
    </font>
    <font>
      <b/>
      <sz val="1"/>
      <color indexed="8"/>
      <name val="Courier"/>
      <family val="3"/>
    </font>
    <font>
      <u/>
      <sz val="10"/>
      <color indexed="12"/>
      <name val="Arial"/>
      <family val="2"/>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62"/>
      <name val="Cambria"/>
      <family val="2"/>
    </font>
    <font>
      <sz val="12"/>
      <name val="Arial"/>
      <family val="2"/>
    </font>
    <font>
      <sz val="10"/>
      <color indexed="8"/>
      <name val="Arial Narrow"/>
      <family val="2"/>
    </font>
    <font>
      <b/>
      <sz val="8"/>
      <color indexed="8"/>
      <name val="Arial Narrow"/>
      <family val="2"/>
    </font>
    <font>
      <sz val="8"/>
      <color indexed="8"/>
      <name val="Arial Narrow"/>
      <family val="2"/>
    </font>
    <font>
      <b/>
      <sz val="14"/>
      <name val="Arial Narrow"/>
      <family val="2"/>
    </font>
    <font>
      <b/>
      <sz val="10"/>
      <name val="Arial Narrow"/>
      <family val="2"/>
    </font>
    <font>
      <sz val="10"/>
      <name val="Arial Narrow"/>
      <family val="2"/>
    </font>
    <font>
      <b/>
      <sz val="10"/>
      <color indexed="8"/>
      <name val="Arial Narrow"/>
      <family val="2"/>
    </font>
    <font>
      <u/>
      <sz val="10"/>
      <color indexed="8"/>
      <name val="Arial Narrow"/>
      <family val="2"/>
    </font>
    <font>
      <b/>
      <sz val="14"/>
      <name val="Arial"/>
      <family val="2"/>
    </font>
    <font>
      <b/>
      <sz val="11"/>
      <name val="Arial"/>
      <family val="2"/>
    </font>
    <font>
      <sz val="11"/>
      <name val="Arial"/>
      <family val="2"/>
    </font>
    <font>
      <b/>
      <sz val="16"/>
      <name val="Arial"/>
      <family val="2"/>
    </font>
    <font>
      <sz val="16"/>
      <name val="Arial"/>
      <family val="2"/>
    </font>
    <font>
      <b/>
      <sz val="10"/>
      <name val="Arial"/>
      <family val="2"/>
    </font>
    <font>
      <sz val="14"/>
      <name val="Arial"/>
      <family val="2"/>
    </font>
    <font>
      <b/>
      <u/>
      <sz val="14"/>
      <name val="Arial"/>
      <family val="2"/>
    </font>
    <font>
      <sz val="10"/>
      <name val="Times New Roman"/>
      <family val="1"/>
    </font>
    <font>
      <b/>
      <sz val="12"/>
      <name val="Arial"/>
      <family val="2"/>
    </font>
    <font>
      <sz val="10"/>
      <name val="Arial"/>
      <family val="2"/>
    </font>
    <font>
      <b/>
      <sz val="14"/>
      <name val="Arial"/>
      <family val="2"/>
    </font>
    <font>
      <sz val="10"/>
      <name val="Arial"/>
      <family val="2"/>
    </font>
    <font>
      <b/>
      <sz val="10"/>
      <name val="Arial"/>
      <family val="2"/>
    </font>
    <font>
      <b/>
      <sz val="11"/>
      <name val="Arial"/>
      <family val="2"/>
    </font>
    <font>
      <sz val="10"/>
      <color indexed="10"/>
      <name val="Arial"/>
      <family val="2"/>
    </font>
    <font>
      <b/>
      <sz val="12"/>
      <name val="Arial"/>
      <family val="2"/>
    </font>
    <font>
      <b/>
      <sz val="14"/>
      <name val="Arial"/>
      <family val="2"/>
    </font>
    <font>
      <sz val="10"/>
      <name val="Arial"/>
      <family val="2"/>
    </font>
    <font>
      <b/>
      <sz val="13"/>
      <name val="Arial"/>
      <family val="2"/>
    </font>
    <font>
      <b/>
      <sz val="10"/>
      <name val="Arial"/>
      <family val="2"/>
    </font>
    <font>
      <sz val="12"/>
      <name val="Arial"/>
      <family val="2"/>
    </font>
    <font>
      <sz val="11"/>
      <name val="Arial"/>
      <family val="2"/>
    </font>
    <font>
      <b/>
      <sz val="9"/>
      <name val="Arial"/>
      <family val="2"/>
    </font>
    <font>
      <b/>
      <sz val="11"/>
      <name val="Arial"/>
      <family val="2"/>
    </font>
    <font>
      <sz val="10"/>
      <color indexed="10"/>
      <name val="Arial"/>
      <family val="2"/>
    </font>
    <font>
      <sz val="12"/>
      <color indexed="8"/>
      <name val="Arial"/>
      <family val="2"/>
    </font>
    <font>
      <b/>
      <u/>
      <sz val="22"/>
      <name val="Arial"/>
      <family val="2"/>
    </font>
    <font>
      <sz val="9"/>
      <name val="Arial Narrow"/>
      <family val="2"/>
    </font>
    <font>
      <sz val="11"/>
      <color theme="1"/>
      <name val="Calibri"/>
      <family val="2"/>
      <scheme val="minor"/>
    </font>
    <font>
      <b/>
      <sz val="10"/>
      <color rgb="FFFF0000"/>
      <name val="Arial Narrow"/>
      <family val="2"/>
    </font>
    <font>
      <b/>
      <u/>
      <sz val="10"/>
      <color rgb="FFFF0000"/>
      <name val="Arial Narrow"/>
      <family val="2"/>
    </font>
    <font>
      <b/>
      <u/>
      <sz val="8"/>
      <color rgb="FFFF0000"/>
      <name val="Arial Narrow"/>
      <family val="2"/>
    </font>
    <font>
      <b/>
      <sz val="9"/>
      <color rgb="FFFF0000"/>
      <name val="Arial Narrow"/>
      <family val="2"/>
    </font>
    <font>
      <b/>
      <sz val="10"/>
      <color rgb="FFFF0000"/>
      <name val="Arial"/>
      <family val="2"/>
    </font>
    <font>
      <b/>
      <sz val="10"/>
      <color theme="6" tint="-0.499984740745262"/>
      <name val="Arial Narrow"/>
      <family val="2"/>
    </font>
    <font>
      <b/>
      <sz val="9"/>
      <color rgb="FF00B050"/>
      <name val="Arial Narrow"/>
      <family val="2"/>
    </font>
    <font>
      <sz val="11"/>
      <color rgb="FF333333"/>
      <name val="Arial"/>
      <family val="2"/>
    </font>
    <font>
      <sz val="8"/>
      <name val="Arial"/>
      <family val="2"/>
    </font>
    <font>
      <sz val="11"/>
      <color theme="1"/>
      <name val="Arial"/>
      <family val="2"/>
    </font>
    <font>
      <b/>
      <sz val="11"/>
      <color theme="1"/>
      <name val="Arial"/>
      <family val="2"/>
    </font>
    <font>
      <sz val="11"/>
      <color indexed="10"/>
      <name val="Arial"/>
      <family val="2"/>
    </font>
  </fonts>
  <fills count="35">
    <fill>
      <patternFill patternType="none"/>
    </fill>
    <fill>
      <patternFill patternType="gray125"/>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00FFFF"/>
        <bgColor indexed="64"/>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32"/>
      </top>
      <bottom style="double">
        <color indexed="3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s>
  <cellStyleXfs count="205">
    <xf numFmtId="0" fontId="0" fillId="0" borderId="0"/>
    <xf numFmtId="0" fontId="19"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9" fillId="7" borderId="0" applyNumberFormat="0" applyBorder="0" applyAlignment="0" applyProtection="0"/>
    <xf numFmtId="0" fontId="19" fillId="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9" fillId="4" borderId="0" applyNumberFormat="0" applyBorder="0" applyAlignment="0" applyProtection="0"/>
    <xf numFmtId="0" fontId="19" fillId="12" borderId="0" applyNumberFormat="0" applyBorder="0" applyAlignment="0" applyProtection="0"/>
    <xf numFmtId="0" fontId="1" fillId="6" borderId="0" applyNumberFormat="0" applyBorder="0" applyAlignment="0" applyProtection="0"/>
    <xf numFmtId="0" fontId="1"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1" fillId="15" borderId="1" applyNumberFormat="0" applyAlignment="0" applyProtection="0"/>
    <xf numFmtId="0" fontId="2" fillId="0" borderId="0"/>
    <xf numFmtId="0" fontId="22" fillId="8" borderId="2" applyNumberFormat="0" applyAlignment="0" applyProtection="0"/>
    <xf numFmtId="170" fontId="23" fillId="0" borderId="0">
      <protection locked="0"/>
    </xf>
    <xf numFmtId="3" fontId="2" fillId="0" borderId="0" applyFont="0" applyFill="0" applyBorder="0" applyAlignment="0" applyProtection="0"/>
    <xf numFmtId="171" fontId="23" fillId="0" borderId="0">
      <protection locked="0"/>
    </xf>
    <xf numFmtId="3" fontId="2" fillId="0" borderId="0" applyFont="0" applyFill="0" applyBorder="0" applyAlignment="0" applyProtection="0"/>
    <xf numFmtId="172" fontId="23" fillId="0" borderId="0">
      <protection locked="0"/>
    </xf>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6" fillId="0" borderId="3" applyFill="0" applyBorder="0" applyProtection="0">
      <alignment horizontal="center" vertical="center"/>
    </xf>
    <xf numFmtId="173" fontId="2" fillId="0" borderId="0" applyFont="0" applyFill="0" applyBorder="0" applyAlignment="0" applyProtection="0"/>
    <xf numFmtId="174" fontId="23" fillId="0" borderId="0">
      <protection locked="0"/>
    </xf>
    <xf numFmtId="0" fontId="24" fillId="9"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175" fontId="28" fillId="0" borderId="0">
      <protection locked="0"/>
    </xf>
    <xf numFmtId="175" fontId="28" fillId="0" borderId="0">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13" borderId="1" applyNumberFormat="0" applyAlignment="0" applyProtection="0"/>
    <xf numFmtId="0" fontId="31" fillId="0" borderId="7" applyNumberFormat="0" applyFill="0" applyAlignment="0" applyProtection="0"/>
    <xf numFmtId="176" fontId="2"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0" fontId="32" fillId="1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3" fillId="0" borderId="0"/>
    <xf numFmtId="0" fontId="2" fillId="0" borderId="0"/>
    <xf numFmtId="0" fontId="2" fillId="0" borderId="0"/>
    <xf numFmtId="0" fontId="2" fillId="0" borderId="0"/>
    <xf numFmtId="0" fontId="2" fillId="0" borderId="0"/>
    <xf numFmtId="0" fontId="2" fillId="0" borderId="0"/>
    <xf numFmtId="0" fontId="73" fillId="0" borderId="0"/>
    <xf numFmtId="0" fontId="2" fillId="0" borderId="0"/>
    <xf numFmtId="0" fontId="1" fillId="0" borderId="0"/>
    <xf numFmtId="0" fontId="2" fillId="0" borderId="0"/>
    <xf numFmtId="0" fontId="2" fillId="0" borderId="0"/>
    <xf numFmtId="0" fontId="2" fillId="0" borderId="0"/>
    <xf numFmtId="0" fontId="2" fillId="0" borderId="0"/>
    <xf numFmtId="0" fontId="7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6" borderId="8" applyNumberFormat="0" applyFont="0" applyAlignment="0" applyProtection="0"/>
    <xf numFmtId="0" fontId="33" fillId="15" borderId="9" applyNumberFormat="0" applyAlignment="0" applyProtection="0"/>
    <xf numFmtId="178" fontId="23" fillId="0" borderId="0">
      <protection locked="0"/>
    </xf>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6"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4" fillId="0" borderId="0" applyNumberFormat="0" applyFill="0" applyBorder="0" applyAlignment="0" applyProtection="0"/>
    <xf numFmtId="0" fontId="3" fillId="0" borderId="10" applyNumberFormat="0" applyFont="0" applyAlignment="0" applyProtection="0"/>
    <xf numFmtId="164" fontId="2" fillId="0" borderId="0" applyFont="0" applyFill="0" applyBorder="0" applyAlignment="0" applyProtection="0"/>
    <xf numFmtId="180" fontId="2" fillId="0" borderId="0" applyFont="0" applyFill="0" applyBorder="0" applyAlignment="0" applyProtection="0"/>
    <xf numFmtId="0" fontId="18" fillId="0" borderId="0" applyNumberFormat="0" applyFill="0" applyBorder="0" applyAlignment="0" applyProtection="0"/>
  </cellStyleXfs>
  <cellXfs count="679">
    <xf numFmtId="0" fontId="0" fillId="0" borderId="0" xfId="0"/>
    <xf numFmtId="0" fontId="0" fillId="0" borderId="0" xfId="0" applyAlignment="1">
      <alignment vertical="center"/>
    </xf>
    <xf numFmtId="0" fontId="3" fillId="0" borderId="11" xfId="104" applyFont="1" applyBorder="1" applyAlignment="1">
      <alignment vertical="center"/>
    </xf>
    <xf numFmtId="0" fontId="3" fillId="0" borderId="12" xfId="104" applyFont="1" applyBorder="1" applyAlignment="1">
      <alignment vertical="center"/>
    </xf>
    <xf numFmtId="9" fontId="3" fillId="0" borderId="12" xfId="108" applyFont="1" applyBorder="1" applyAlignment="1">
      <alignment horizontal="center" vertical="center"/>
    </xf>
    <xf numFmtId="0" fontId="2" fillId="0" borderId="13" xfId="104" applyFont="1" applyBorder="1" applyAlignment="1">
      <alignment horizontal="center" vertical="center"/>
    </xf>
    <xf numFmtId="0" fontId="2" fillId="0" borderId="0" xfId="104" applyFont="1" applyBorder="1" applyAlignment="1">
      <alignment horizontal="center" vertical="center"/>
    </xf>
    <xf numFmtId="0" fontId="3" fillId="0" borderId="14" xfId="104" applyFont="1" applyBorder="1" applyAlignment="1">
      <alignment horizontal="left" vertical="center"/>
    </xf>
    <xf numFmtId="0" fontId="3" fillId="0" borderId="15" xfId="104" applyFont="1" applyBorder="1" applyAlignment="1">
      <alignment horizontal="left" vertical="center"/>
    </xf>
    <xf numFmtId="0" fontId="3" fillId="0" borderId="16" xfId="104" applyFont="1" applyBorder="1" applyAlignment="1">
      <alignment horizontal="left" vertical="center"/>
    </xf>
    <xf numFmtId="9" fontId="3" fillId="0" borderId="16" xfId="108" applyFont="1" applyBorder="1" applyAlignment="1">
      <alignment horizontal="center" vertical="center"/>
    </xf>
    <xf numFmtId="4" fontId="3" fillId="0" borderId="13" xfId="104" applyNumberFormat="1" applyFont="1" applyBorder="1" applyAlignment="1">
      <alignment horizontal="center" vertical="center"/>
    </xf>
    <xf numFmtId="4" fontId="3" fillId="0" borderId="0" xfId="104" applyNumberFormat="1" applyFont="1" applyBorder="1" applyAlignment="1">
      <alignment horizontal="center" vertical="center"/>
    </xf>
    <xf numFmtId="0" fontId="3" fillId="0" borderId="13" xfId="104" applyFont="1" applyBorder="1" applyAlignment="1">
      <alignment horizontal="left" vertical="center"/>
    </xf>
    <xf numFmtId="0" fontId="3" fillId="0" borderId="0" xfId="104" applyFont="1" applyBorder="1" applyAlignment="1">
      <alignment horizontal="left" vertical="center"/>
    </xf>
    <xf numFmtId="0" fontId="3" fillId="0" borderId="17" xfId="104" applyFont="1" applyBorder="1" applyAlignment="1">
      <alignment horizontal="left" vertical="center"/>
    </xf>
    <xf numFmtId="10" fontId="3" fillId="0" borderId="17" xfId="108" applyNumberFormat="1" applyFont="1" applyBorder="1" applyAlignment="1">
      <alignment vertical="center"/>
    </xf>
    <xf numFmtId="10" fontId="9" fillId="0" borderId="17" xfId="104" applyNumberFormat="1" applyFont="1" applyBorder="1" applyAlignment="1">
      <alignment vertical="center"/>
    </xf>
    <xf numFmtId="10" fontId="10" fillId="0" borderId="17" xfId="104" applyNumberFormat="1" applyFont="1" applyBorder="1" applyAlignment="1">
      <alignment vertical="center"/>
    </xf>
    <xf numFmtId="10" fontId="10" fillId="0" borderId="17" xfId="108" applyNumberFormat="1" applyFont="1" applyFill="1" applyBorder="1" applyAlignment="1">
      <alignment vertical="center"/>
    </xf>
    <xf numFmtId="0" fontId="11" fillId="0" borderId="17" xfId="104" applyFont="1" applyBorder="1" applyAlignment="1">
      <alignment vertical="center"/>
    </xf>
    <xf numFmtId="10" fontId="12" fillId="0" borderId="17" xfId="104" applyNumberFormat="1" applyFont="1" applyBorder="1" applyAlignment="1">
      <alignment vertical="center"/>
    </xf>
    <xf numFmtId="10" fontId="10" fillId="0" borderId="17" xfId="104" applyNumberFormat="1" applyFont="1" applyFill="1" applyBorder="1" applyAlignment="1">
      <alignment vertical="center"/>
    </xf>
    <xf numFmtId="0" fontId="2" fillId="0" borderId="18" xfId="104" applyFont="1" applyBorder="1" applyAlignment="1">
      <alignment horizontal="right" vertical="center"/>
    </xf>
    <xf numFmtId="0" fontId="2" fillId="0" borderId="19" xfId="104" applyFont="1" applyBorder="1" applyAlignment="1">
      <alignment horizontal="right" vertical="center"/>
    </xf>
    <xf numFmtId="0" fontId="2" fillId="0" borderId="18" xfId="104" applyFont="1" applyBorder="1" applyAlignment="1">
      <alignment horizontal="left" vertical="center"/>
    </xf>
    <xf numFmtId="0" fontId="2" fillId="0" borderId="19" xfId="104" applyFont="1" applyBorder="1" applyAlignment="1">
      <alignment horizontal="left" vertical="center"/>
    </xf>
    <xf numFmtId="0" fontId="2" fillId="0" borderId="20" xfId="104" applyFont="1" applyBorder="1" applyAlignment="1">
      <alignment horizontal="left" vertical="center"/>
    </xf>
    <xf numFmtId="10" fontId="10" fillId="0" borderId="20" xfId="104" applyNumberFormat="1" applyFont="1" applyBorder="1" applyAlignment="1">
      <alignment vertical="center"/>
    </xf>
    <xf numFmtId="0" fontId="2" fillId="0" borderId="13" xfId="104" applyFont="1" applyBorder="1" applyAlignment="1">
      <alignment horizontal="right" vertical="center"/>
    </xf>
    <xf numFmtId="0" fontId="2" fillId="0" borderId="0" xfId="104" applyFont="1" applyBorder="1" applyAlignment="1">
      <alignment horizontal="right" vertical="center"/>
    </xf>
    <xf numFmtId="0" fontId="2" fillId="0" borderId="0" xfId="104" applyFont="1" applyBorder="1" applyAlignment="1">
      <alignment vertical="center"/>
    </xf>
    <xf numFmtId="0" fontId="2" fillId="0" borderId="21" xfId="104" applyFont="1" applyBorder="1" applyAlignment="1">
      <alignment horizontal="center" vertical="center"/>
    </xf>
    <xf numFmtId="0" fontId="2" fillId="0" borderId="0" xfId="104" applyFont="1" applyBorder="1" applyAlignment="1">
      <alignment horizontal="left" vertical="center"/>
    </xf>
    <xf numFmtId="164" fontId="10" fillId="0" borderId="17" xfId="202" applyFont="1" applyBorder="1" applyAlignment="1">
      <alignment horizontal="center" vertical="center"/>
    </xf>
    <xf numFmtId="0" fontId="3" fillId="20" borderId="22" xfId="104" applyFont="1" applyFill="1" applyBorder="1" applyAlignment="1">
      <alignment vertical="center"/>
    </xf>
    <xf numFmtId="0" fontId="3" fillId="20" borderId="11" xfId="104" applyFont="1" applyFill="1" applyBorder="1" applyAlignment="1">
      <alignment vertical="center"/>
    </xf>
    <xf numFmtId="10" fontId="3" fillId="20" borderId="23" xfId="104" applyNumberFormat="1" applyFont="1" applyFill="1" applyBorder="1" applyAlignment="1">
      <alignment vertical="center"/>
    </xf>
    <xf numFmtId="0" fontId="8" fillId="0" borderId="0" xfId="0" applyFont="1" applyBorder="1" applyAlignment="1">
      <alignment vertical="center"/>
    </xf>
    <xf numFmtId="0" fontId="3" fillId="0" borderId="22" xfId="104" applyFont="1" applyBorder="1" applyAlignment="1">
      <alignment horizontal="center" vertical="center"/>
    </xf>
    <xf numFmtId="0" fontId="3" fillId="0" borderId="11" xfId="104" applyFont="1" applyBorder="1" applyAlignment="1">
      <alignment horizontal="center" vertical="center"/>
    </xf>
    <xf numFmtId="0" fontId="8" fillId="0" borderId="13" xfId="0" applyFont="1" applyBorder="1" applyAlignment="1">
      <alignment vertical="center"/>
    </xf>
    <xf numFmtId="0" fontId="8" fillId="0" borderId="17" xfId="0" applyFont="1" applyBorder="1" applyAlignment="1">
      <alignment vertical="center"/>
    </xf>
    <xf numFmtId="43" fontId="13" fillId="0" borderId="0" xfId="135" applyFont="1" applyAlignment="1">
      <alignment vertical="center"/>
    </xf>
    <xf numFmtId="43" fontId="14" fillId="24" borderId="24" xfId="131" applyNumberFormat="1" applyFont="1" applyFill="1" applyBorder="1" applyAlignment="1">
      <alignment horizontal="right" vertical="center"/>
    </xf>
    <xf numFmtId="0" fontId="74" fillId="0" borderId="0" xfId="63" applyFont="1" applyAlignment="1">
      <alignment vertical="center"/>
    </xf>
    <xf numFmtId="43" fontId="36" fillId="0" borderId="0" xfId="135" applyFont="1" applyAlignment="1">
      <alignment vertical="center"/>
    </xf>
    <xf numFmtId="0" fontId="74" fillId="0" borderId="0" xfId="63" applyFont="1" applyAlignment="1">
      <alignment horizontal="left" vertical="center"/>
    </xf>
    <xf numFmtId="0" fontId="36" fillId="0" borderId="0" xfId="63" applyFont="1" applyAlignment="1">
      <alignment vertical="center"/>
    </xf>
    <xf numFmtId="0" fontId="75" fillId="0" borderId="0" xfId="63" applyFont="1" applyAlignment="1">
      <alignment vertical="center"/>
    </xf>
    <xf numFmtId="43" fontId="38" fillId="0" borderId="0" xfId="135" applyFont="1" applyAlignment="1">
      <alignment vertical="center"/>
    </xf>
    <xf numFmtId="0" fontId="38" fillId="0" borderId="0" xfId="63" applyFont="1" applyAlignment="1">
      <alignment vertical="center"/>
    </xf>
    <xf numFmtId="0" fontId="76" fillId="0" borderId="0" xfId="63" applyFont="1" applyAlignment="1">
      <alignment vertical="center"/>
    </xf>
    <xf numFmtId="43" fontId="77" fillId="0" borderId="0" xfId="135" applyFont="1" applyAlignment="1">
      <alignment vertical="center"/>
    </xf>
    <xf numFmtId="0" fontId="77" fillId="0" borderId="0" xfId="63" applyFont="1" applyAlignment="1">
      <alignment horizontal="center" vertical="center"/>
    </xf>
    <xf numFmtId="0" fontId="41" fillId="0" borderId="24" xfId="63" applyFont="1" applyFill="1" applyBorder="1" applyAlignment="1">
      <alignment horizontal="center" vertical="center" wrapText="1"/>
    </xf>
    <xf numFmtId="164" fontId="41" fillId="0" borderId="24" xfId="131" applyFont="1" applyFill="1" applyBorder="1" applyAlignment="1">
      <alignment horizontal="center" vertical="center"/>
    </xf>
    <xf numFmtId="16" fontId="77" fillId="0" borderId="0" xfId="63" applyNumberFormat="1" applyFont="1" applyAlignment="1">
      <alignment horizontal="center" vertical="center"/>
    </xf>
    <xf numFmtId="43" fontId="41" fillId="0" borderId="24" xfId="100" applyNumberFormat="1" applyFont="1" applyFill="1" applyBorder="1" applyAlignment="1">
      <alignment vertical="center"/>
    </xf>
    <xf numFmtId="43" fontId="41" fillId="0" borderId="24" xfId="131" applyNumberFormat="1" applyFont="1" applyFill="1" applyBorder="1" applyAlignment="1">
      <alignment vertical="center"/>
    </xf>
    <xf numFmtId="43" fontId="40" fillId="24" borderId="24" xfId="131" applyNumberFormat="1" applyFont="1" applyFill="1" applyBorder="1" applyAlignment="1">
      <alignment horizontal="right" vertical="center"/>
    </xf>
    <xf numFmtId="43" fontId="36" fillId="0" borderId="24" xfId="63" applyNumberFormat="1" applyFont="1" applyBorder="1" applyAlignment="1">
      <alignment vertical="center"/>
    </xf>
    <xf numFmtId="0" fontId="36" fillId="0" borderId="0" xfId="63" applyFont="1" applyBorder="1" applyAlignment="1">
      <alignment vertical="center"/>
    </xf>
    <xf numFmtId="0" fontId="36" fillId="0" borderId="0" xfId="63" applyFont="1" applyFill="1" applyAlignment="1">
      <alignment vertical="center"/>
    </xf>
    <xf numFmtId="0" fontId="74" fillId="0" borderId="0" xfId="63" applyFont="1" applyFill="1" applyAlignment="1">
      <alignment vertical="center"/>
    </xf>
    <xf numFmtId="43" fontId="36" fillId="0" borderId="0" xfId="135" applyFont="1" applyFill="1" applyAlignment="1">
      <alignment vertical="center"/>
    </xf>
    <xf numFmtId="0" fontId="74" fillId="0" borderId="0" xfId="63" applyFont="1" applyFill="1" applyAlignment="1">
      <alignment horizontal="left" vertical="center"/>
    </xf>
    <xf numFmtId="0" fontId="75" fillId="0" borderId="0" xfId="63" applyFont="1" applyFill="1" applyAlignment="1">
      <alignment vertical="center"/>
    </xf>
    <xf numFmtId="43" fontId="42" fillId="24" borderId="24" xfId="63" applyNumberFormat="1" applyFont="1" applyFill="1" applyBorder="1" applyAlignment="1">
      <alignment horizontal="right" vertical="center"/>
    </xf>
    <xf numFmtId="43" fontId="77" fillId="0" borderId="0" xfId="135" applyFont="1" applyFill="1" applyAlignment="1">
      <alignment vertical="center"/>
    </xf>
    <xf numFmtId="0" fontId="77" fillId="0" borderId="0" xfId="63" applyFont="1" applyFill="1" applyAlignment="1">
      <alignment horizontal="center" vertical="center"/>
    </xf>
    <xf numFmtId="0" fontId="74" fillId="0" borderId="0" xfId="63" applyFont="1" applyAlignment="1">
      <alignment horizontal="center" vertical="center"/>
    </xf>
    <xf numFmtId="0" fontId="74" fillId="0" borderId="0" xfId="63" applyFont="1" applyFill="1" applyAlignment="1">
      <alignment horizontal="center" vertical="center"/>
    </xf>
    <xf numFmtId="43" fontId="42" fillId="24" borderId="24" xfId="63" applyNumberFormat="1" applyFont="1" applyFill="1" applyBorder="1" applyAlignment="1">
      <alignment vertical="center"/>
    </xf>
    <xf numFmtId="43" fontId="36" fillId="0" borderId="0" xfId="63" applyNumberFormat="1" applyFont="1" applyBorder="1" applyAlignment="1">
      <alignment vertical="center"/>
    </xf>
    <xf numFmtId="0" fontId="42" fillId="0" borderId="0" xfId="63" applyFont="1" applyBorder="1" applyAlignment="1">
      <alignment horizontal="left" vertical="center"/>
    </xf>
    <xf numFmtId="0" fontId="36" fillId="0" borderId="0" xfId="63" applyFont="1" applyBorder="1" applyAlignment="1">
      <alignment horizontal="left" vertical="center"/>
    </xf>
    <xf numFmtId="0" fontId="36" fillId="0" borderId="0" xfId="63" applyFont="1" applyBorder="1" applyAlignment="1">
      <alignment horizontal="center" vertical="center"/>
    </xf>
    <xf numFmtId="43" fontId="36" fillId="0" borderId="0" xfId="63" applyNumberFormat="1" applyFont="1" applyFill="1" applyBorder="1" applyAlignment="1">
      <alignment vertical="center" wrapText="1"/>
    </xf>
    <xf numFmtId="43" fontId="36" fillId="0" borderId="0" xfId="63" applyNumberFormat="1" applyFont="1" applyFill="1" applyBorder="1" applyAlignment="1">
      <alignment vertical="center"/>
    </xf>
    <xf numFmtId="43" fontId="36" fillId="0" borderId="0" xfId="63" applyNumberFormat="1" applyFont="1" applyBorder="1" applyAlignment="1">
      <alignment horizontal="right" vertical="center"/>
    </xf>
    <xf numFmtId="0" fontId="36" fillId="0" borderId="0" xfId="63" applyFont="1" applyFill="1" applyBorder="1" applyAlignment="1">
      <alignment vertical="center"/>
    </xf>
    <xf numFmtId="49" fontId="36" fillId="0" borderId="0" xfId="63" applyNumberFormat="1" applyFont="1" applyFill="1" applyBorder="1" applyAlignment="1">
      <alignment horizontal="center" vertical="center"/>
    </xf>
    <xf numFmtId="169" fontId="36" fillId="0" borderId="0" xfId="63" applyNumberFormat="1" applyFont="1" applyFill="1" applyBorder="1" applyAlignment="1">
      <alignment vertical="center"/>
    </xf>
    <xf numFmtId="49" fontId="36" fillId="0" borderId="0" xfId="63" applyNumberFormat="1" applyFont="1" applyBorder="1" applyAlignment="1">
      <alignment horizontal="center" vertical="center"/>
    </xf>
    <xf numFmtId="169" fontId="36" fillId="0" borderId="0" xfId="63" applyNumberFormat="1" applyFont="1" applyBorder="1" applyAlignment="1">
      <alignment vertical="center"/>
    </xf>
    <xf numFmtId="43" fontId="36" fillId="0" borderId="0" xfId="63" applyNumberFormat="1" applyFont="1" applyBorder="1" applyAlignment="1">
      <alignment vertical="center" wrapText="1"/>
    </xf>
    <xf numFmtId="0" fontId="36" fillId="0" borderId="0" xfId="63" applyFont="1" applyBorder="1" applyAlignment="1">
      <alignment horizontal="center" vertical="center" wrapText="1"/>
    </xf>
    <xf numFmtId="43" fontId="42" fillId="0" borderId="0" xfId="63" applyNumberFormat="1" applyFont="1" applyBorder="1" applyAlignment="1">
      <alignment horizontal="right" vertical="center"/>
    </xf>
    <xf numFmtId="0" fontId="42" fillId="0" borderId="0" xfId="63" applyFont="1" applyFill="1" applyBorder="1" applyAlignment="1">
      <alignment vertical="center"/>
    </xf>
    <xf numFmtId="0" fontId="36" fillId="0" borderId="0" xfId="63" applyFont="1" applyBorder="1" applyAlignment="1">
      <alignment vertical="center" wrapText="1"/>
    </xf>
    <xf numFmtId="0" fontId="13" fillId="0" borderId="0" xfId="64" applyFont="1" applyAlignment="1">
      <alignment vertical="center"/>
    </xf>
    <xf numFmtId="0" fontId="15" fillId="0" borderId="24" xfId="64" applyFont="1" applyFill="1" applyBorder="1" applyAlignment="1">
      <alignment horizontal="center" vertical="center" wrapText="1"/>
    </xf>
    <xf numFmtId="0" fontId="13" fillId="0" borderId="24" xfId="64" applyFont="1" applyFill="1" applyBorder="1" applyAlignment="1">
      <alignment horizontal="center" vertical="center"/>
    </xf>
    <xf numFmtId="0" fontId="74" fillId="0" borderId="0" xfId="64" applyFont="1" applyAlignment="1">
      <alignment vertical="center"/>
    </xf>
    <xf numFmtId="0" fontId="74" fillId="0" borderId="0" xfId="64" applyFont="1" applyAlignment="1">
      <alignment horizontal="left" vertical="center"/>
    </xf>
    <xf numFmtId="0" fontId="75" fillId="0" borderId="0" xfId="64" applyFont="1" applyAlignment="1">
      <alignment vertical="center"/>
    </xf>
    <xf numFmtId="43" fontId="13" fillId="0" borderId="24" xfId="64" applyNumberFormat="1" applyFont="1" applyBorder="1" applyAlignment="1">
      <alignment vertical="center"/>
    </xf>
    <xf numFmtId="4" fontId="13" fillId="0" borderId="0" xfId="64" applyNumberFormat="1" applyFont="1" applyAlignment="1">
      <alignment vertical="center"/>
    </xf>
    <xf numFmtId="0" fontId="45" fillId="0" borderId="0" xfId="0" applyFont="1" applyFill="1" applyAlignment="1">
      <alignment horizontal="left" vertical="center"/>
    </xf>
    <xf numFmtId="164" fontId="46" fillId="0" borderId="0" xfId="202" applyFont="1" applyFill="1" applyAlignment="1">
      <alignment vertical="center"/>
    </xf>
    <xf numFmtId="0" fontId="46" fillId="0" borderId="0" xfId="0" applyFont="1" applyFill="1" applyAlignment="1">
      <alignment vertical="center"/>
    </xf>
    <xf numFmtId="0" fontId="47" fillId="0" borderId="0" xfId="0" applyFont="1" applyFill="1" applyBorder="1" applyAlignment="1">
      <alignment horizontal="left" vertical="center" wrapText="1"/>
    </xf>
    <xf numFmtId="164" fontId="48" fillId="0" borderId="0" xfId="202" applyFont="1" applyFill="1" applyBorder="1" applyAlignment="1">
      <alignment vertical="center"/>
    </xf>
    <xf numFmtId="0" fontId="48" fillId="0" borderId="0" xfId="0" applyFont="1" applyFill="1" applyBorder="1" applyAlignment="1">
      <alignment vertical="center"/>
    </xf>
    <xf numFmtId="0" fontId="45" fillId="0" borderId="0" xfId="0" applyFont="1" applyFill="1" applyBorder="1" applyAlignment="1">
      <alignment horizontal="left" vertical="center" wrapText="1"/>
    </xf>
    <xf numFmtId="164" fontId="46" fillId="0" borderId="0" xfId="202" applyFont="1" applyFill="1" applyBorder="1" applyAlignment="1">
      <alignment vertical="center"/>
    </xf>
    <xf numFmtId="0" fontId="46" fillId="0" borderId="0" xfId="0" applyFont="1" applyFill="1" applyBorder="1" applyAlignment="1">
      <alignment vertical="center"/>
    </xf>
    <xf numFmtId="10" fontId="44" fillId="0" borderId="20" xfId="0" applyNumberFormat="1" applyFont="1" applyFill="1" applyBorder="1" applyAlignment="1">
      <alignment horizontal="left" vertical="center" wrapText="1"/>
    </xf>
    <xf numFmtId="0" fontId="45" fillId="0" borderId="0" xfId="0" applyFont="1" applyFill="1" applyBorder="1" applyAlignment="1">
      <alignment vertical="center" wrapText="1"/>
    </xf>
    <xf numFmtId="0" fontId="45" fillId="21" borderId="25" xfId="0" applyFont="1" applyFill="1" applyBorder="1" applyAlignment="1">
      <alignment horizontal="center" vertical="center"/>
    </xf>
    <xf numFmtId="0" fontId="45" fillId="21" borderId="26" xfId="0" applyNumberFormat="1" applyFont="1" applyFill="1" applyBorder="1" applyAlignment="1">
      <alignment horizontal="center" vertical="center" wrapText="1"/>
    </xf>
    <xf numFmtId="0" fontId="45" fillId="21" borderId="26" xfId="0" applyFont="1" applyFill="1" applyBorder="1" applyAlignment="1">
      <alignment horizontal="center" vertical="center"/>
    </xf>
    <xf numFmtId="0" fontId="45" fillId="21" borderId="26" xfId="0" applyFont="1" applyFill="1" applyBorder="1" applyAlignment="1">
      <alignment horizontal="center" vertical="center" wrapText="1"/>
    </xf>
    <xf numFmtId="4" fontId="45" fillId="21" borderId="26" xfId="0" applyNumberFormat="1" applyFont="1" applyFill="1" applyBorder="1" applyAlignment="1">
      <alignment horizontal="right" vertical="center"/>
    </xf>
    <xf numFmtId="2" fontId="45" fillId="21" borderId="26" xfId="0" applyNumberFormat="1" applyFont="1" applyFill="1" applyBorder="1" applyAlignment="1">
      <alignment horizontal="right" vertical="center"/>
    </xf>
    <xf numFmtId="4" fontId="45" fillId="21" borderId="23" xfId="202" applyNumberFormat="1" applyFont="1" applyFill="1" applyBorder="1" applyAlignment="1">
      <alignment horizontal="right" vertical="center"/>
    </xf>
    <xf numFmtId="164" fontId="45" fillId="0" borderId="0" xfId="202" applyFont="1" applyFill="1" applyBorder="1" applyAlignment="1">
      <alignment vertical="center" wrapText="1"/>
    </xf>
    <xf numFmtId="0" fontId="45" fillId="0" borderId="0" xfId="0" applyFont="1" applyFill="1" applyBorder="1" applyAlignment="1">
      <alignment horizontal="left" vertical="center"/>
    </xf>
    <xf numFmtId="164" fontId="45" fillId="0" borderId="0" xfId="202" applyFont="1" applyFill="1" applyBorder="1" applyAlignment="1">
      <alignment vertical="center"/>
    </xf>
    <xf numFmtId="0" fontId="45" fillId="0" borderId="0" xfId="0" applyFont="1" applyFill="1" applyBorder="1" applyAlignment="1">
      <alignment vertical="center"/>
    </xf>
    <xf numFmtId="0" fontId="45" fillId="0" borderId="13" xfId="0" applyFont="1" applyBorder="1" applyAlignment="1">
      <alignment horizontal="center" vertical="center"/>
    </xf>
    <xf numFmtId="0" fontId="45" fillId="0" borderId="0" xfId="0" applyFont="1" applyBorder="1" applyAlignment="1">
      <alignment horizontal="center" vertical="center"/>
    </xf>
    <xf numFmtId="0" fontId="45" fillId="0" borderId="17" xfId="0" applyFont="1" applyBorder="1" applyAlignment="1">
      <alignment horizontal="center" vertical="center"/>
    </xf>
    <xf numFmtId="0" fontId="44" fillId="25" borderId="22" xfId="0" applyNumberFormat="1" applyFont="1" applyFill="1" applyBorder="1" applyAlignment="1">
      <alignment horizontal="center" vertical="center" wrapText="1"/>
    </xf>
    <xf numFmtId="0" fontId="44" fillId="25" borderId="11" xfId="0" applyNumberFormat="1" applyFont="1" applyFill="1" applyBorder="1" applyAlignment="1">
      <alignment vertical="center" wrapText="1"/>
    </xf>
    <xf numFmtId="0" fontId="44" fillId="25" borderId="12" xfId="0" applyNumberFormat="1" applyFont="1" applyFill="1" applyBorder="1" applyAlignment="1">
      <alignment vertical="center" wrapText="1"/>
    </xf>
    <xf numFmtId="0" fontId="45" fillId="26" borderId="27" xfId="0" applyNumberFormat="1" applyFont="1" applyFill="1" applyBorder="1" applyAlignment="1">
      <alignment horizontal="center" vertical="center"/>
    </xf>
    <xf numFmtId="0" fontId="45" fillId="26" borderId="28" xfId="0" applyNumberFormat="1" applyFont="1" applyFill="1" applyBorder="1" applyAlignment="1">
      <alignment horizontal="center" vertical="center" wrapText="1"/>
    </xf>
    <xf numFmtId="166" fontId="45" fillId="26" borderId="28" xfId="0" applyNumberFormat="1" applyFont="1" applyFill="1" applyBorder="1" applyAlignment="1">
      <alignment horizontal="center" vertical="center"/>
    </xf>
    <xf numFmtId="165" fontId="45" fillId="26" borderId="28" xfId="0" applyNumberFormat="1" applyFont="1" applyFill="1" applyBorder="1" applyAlignment="1">
      <alignment horizontal="center" vertical="center"/>
    </xf>
    <xf numFmtId="4" fontId="45" fillId="26" borderId="28" xfId="202" applyNumberFormat="1" applyFont="1" applyFill="1" applyBorder="1" applyAlignment="1">
      <alignment horizontal="right" vertical="center"/>
    </xf>
    <xf numFmtId="2" fontId="45" fillId="26" borderId="28" xfId="0" applyNumberFormat="1" applyFont="1" applyFill="1" applyBorder="1" applyAlignment="1">
      <alignment horizontal="right" vertical="center"/>
    </xf>
    <xf numFmtId="4" fontId="45" fillId="26" borderId="29" xfId="202" applyNumberFormat="1" applyFont="1" applyFill="1" applyBorder="1" applyAlignment="1">
      <alignment horizontal="right" vertical="center"/>
    </xf>
    <xf numFmtId="0" fontId="49" fillId="0" borderId="0" xfId="0" applyFont="1" applyFill="1" applyAlignment="1">
      <alignment horizontal="right" vertical="center"/>
    </xf>
    <xf numFmtId="43" fontId="49" fillId="0" borderId="0" xfId="0" applyNumberFormat="1" applyFont="1" applyFill="1" applyAlignment="1">
      <alignment horizontal="right" vertical="center"/>
    </xf>
    <xf numFmtId="4" fontId="49" fillId="0" borderId="0" xfId="0" applyNumberFormat="1" applyFont="1" applyFill="1" applyAlignment="1">
      <alignment horizontal="right" vertical="center"/>
    </xf>
    <xf numFmtId="0" fontId="78" fillId="0" borderId="0" xfId="0" applyFont="1" applyFill="1" applyAlignment="1">
      <alignment horizontal="right" vertical="center"/>
    </xf>
    <xf numFmtId="49" fontId="45" fillId="22" borderId="13" xfId="0" applyNumberFormat="1" applyFont="1" applyFill="1" applyBorder="1" applyAlignment="1">
      <alignment vertical="center"/>
    </xf>
    <xf numFmtId="0" fontId="45" fillId="22" borderId="0" xfId="0" applyNumberFormat="1" applyFont="1" applyFill="1" applyBorder="1" applyAlignment="1">
      <alignment vertical="center" wrapText="1"/>
    </xf>
    <xf numFmtId="49" fontId="45" fillId="22" borderId="0" xfId="0" applyNumberFormat="1" applyFont="1" applyFill="1" applyBorder="1" applyAlignment="1">
      <alignment vertical="center"/>
    </xf>
    <xf numFmtId="4" fontId="45" fillId="22" borderId="0" xfId="0" applyNumberFormat="1" applyFont="1" applyFill="1" applyBorder="1" applyAlignment="1">
      <alignment vertical="center"/>
    </xf>
    <xf numFmtId="2" fontId="45" fillId="22" borderId="0" xfId="0" applyNumberFormat="1" applyFont="1" applyFill="1" applyBorder="1" applyAlignment="1">
      <alignment vertical="center"/>
    </xf>
    <xf numFmtId="4" fontId="45" fillId="22" borderId="17" xfId="202" applyNumberFormat="1" applyFont="1" applyFill="1" applyBorder="1" applyAlignment="1">
      <alignment vertical="center"/>
    </xf>
    <xf numFmtId="4" fontId="45" fillId="20" borderId="31" xfId="202" applyNumberFormat="1" applyFont="1" applyFill="1" applyBorder="1" applyAlignment="1">
      <alignment horizontal="right" vertical="center"/>
    </xf>
    <xf numFmtId="0" fontId="45" fillId="22" borderId="0" xfId="0" applyFont="1" applyFill="1" applyBorder="1" applyAlignment="1">
      <alignment vertical="center"/>
    </xf>
    <xf numFmtId="0" fontId="46" fillId="0" borderId="0" xfId="0" applyFont="1" applyFill="1" applyAlignment="1">
      <alignment horizontal="center" vertical="center"/>
    </xf>
    <xf numFmtId="0" fontId="46" fillId="0" borderId="0" xfId="0" applyNumberFormat="1" applyFont="1" applyFill="1" applyAlignment="1">
      <alignment horizontal="center" vertical="center" wrapText="1"/>
    </xf>
    <xf numFmtId="0" fontId="46" fillId="0" borderId="0" xfId="0" applyFont="1" applyFill="1" applyAlignment="1">
      <alignment horizontal="left" vertical="center" wrapText="1"/>
    </xf>
    <xf numFmtId="4" fontId="46" fillId="0" borderId="0" xfId="202" applyNumberFormat="1" applyFont="1" applyFill="1" applyAlignment="1">
      <alignment horizontal="right" vertical="center"/>
    </xf>
    <xf numFmtId="2" fontId="46" fillId="0" borderId="0" xfId="0" applyNumberFormat="1" applyFont="1" applyFill="1" applyAlignment="1">
      <alignment horizontal="right" vertical="center"/>
    </xf>
    <xf numFmtId="0" fontId="13" fillId="0" borderId="0" xfId="63" applyFont="1" applyAlignment="1">
      <alignment vertical="center"/>
    </xf>
    <xf numFmtId="0" fontId="13" fillId="0" borderId="24" xfId="63" applyFont="1" applyFill="1" applyBorder="1" applyAlignment="1">
      <alignment horizontal="center" vertical="center"/>
    </xf>
    <xf numFmtId="43" fontId="13" fillId="0" borderId="24" xfId="63" applyNumberFormat="1" applyFont="1" applyBorder="1" applyAlignment="1">
      <alignment vertical="center"/>
    </xf>
    <xf numFmtId="43" fontId="15" fillId="0" borderId="24" xfId="131" applyNumberFormat="1" applyFont="1" applyFill="1" applyBorder="1" applyAlignment="1">
      <alignment vertical="center"/>
    </xf>
    <xf numFmtId="0" fontId="15" fillId="0" borderId="24" xfId="63" applyFont="1" applyFill="1" applyBorder="1" applyAlignment="1">
      <alignment horizontal="center" vertical="center" wrapText="1"/>
    </xf>
    <xf numFmtId="43" fontId="15" fillId="0" borderId="24" xfId="100" applyNumberFormat="1" applyFont="1" applyFill="1" applyBorder="1" applyAlignment="1">
      <alignment vertical="center"/>
    </xf>
    <xf numFmtId="165" fontId="4" fillId="26" borderId="28" xfId="0" applyNumberFormat="1" applyFont="1" applyFill="1" applyBorder="1" applyAlignment="1">
      <alignment vertical="center" wrapText="1"/>
    </xf>
    <xf numFmtId="0" fontId="5" fillId="0" borderId="32" xfId="0" applyFont="1" applyFill="1" applyBorder="1" applyAlignment="1">
      <alignment horizontal="center" vertical="center"/>
    </xf>
    <xf numFmtId="0" fontId="4" fillId="26" borderId="27" xfId="0" applyNumberFormat="1" applyFont="1" applyFill="1" applyBorder="1" applyAlignment="1">
      <alignment horizontal="center" vertical="center"/>
    </xf>
    <xf numFmtId="0" fontId="5" fillId="0" borderId="33" xfId="0" applyFont="1" applyFill="1" applyBorder="1" applyAlignment="1">
      <alignment horizontal="center" vertical="center" wrapText="1"/>
    </xf>
    <xf numFmtId="0" fontId="45" fillId="22" borderId="34" xfId="0" applyFont="1" applyFill="1" applyBorder="1" applyAlignment="1">
      <alignment vertical="center"/>
    </xf>
    <xf numFmtId="0" fontId="45" fillId="22" borderId="35" xfId="0" applyFont="1" applyFill="1" applyBorder="1" applyAlignment="1">
      <alignment vertical="center"/>
    </xf>
    <xf numFmtId="0" fontId="45" fillId="22" borderId="36" xfId="0" applyFont="1" applyFill="1" applyBorder="1" applyAlignment="1">
      <alignment vertical="center"/>
    </xf>
    <xf numFmtId="4" fontId="35" fillId="0" borderId="24" xfId="132" applyNumberFormat="1" applyFont="1" applyBorder="1" applyAlignment="1" applyProtection="1">
      <alignment horizontal="center" vertical="center"/>
    </xf>
    <xf numFmtId="0" fontId="54" fillId="0" borderId="0" xfId="0" applyFont="1" applyAlignment="1">
      <alignment vertical="center"/>
    </xf>
    <xf numFmtId="10" fontId="53" fillId="0" borderId="37" xfId="63" applyNumberFormat="1" applyFont="1" applyBorder="1" applyAlignment="1">
      <alignment horizontal="center" vertical="center"/>
    </xf>
    <xf numFmtId="0" fontId="56" fillId="0" borderId="0" xfId="63" applyFont="1" applyBorder="1" applyAlignment="1">
      <alignment vertical="center"/>
    </xf>
    <xf numFmtId="0" fontId="56" fillId="0" borderId="0" xfId="63" applyFont="1" applyAlignment="1">
      <alignment vertical="center"/>
    </xf>
    <xf numFmtId="164" fontId="58" fillId="27" borderId="38" xfId="202" applyFont="1" applyFill="1" applyBorder="1" applyAlignment="1">
      <alignment horizontal="center" vertical="center"/>
    </xf>
    <xf numFmtId="0" fontId="58" fillId="27" borderId="39" xfId="202" applyNumberFormat="1" applyFont="1" applyFill="1" applyBorder="1" applyAlignment="1">
      <alignment vertical="center" wrapText="1"/>
    </xf>
    <xf numFmtId="176" fontId="58" fillId="27" borderId="11" xfId="202" applyNumberFormat="1" applyFont="1" applyFill="1" applyBorder="1" applyAlignment="1">
      <alignment vertical="center" wrapText="1"/>
    </xf>
    <xf numFmtId="10" fontId="58" fillId="27" borderId="11" xfId="108" applyNumberFormat="1" applyFont="1" applyFill="1" applyBorder="1" applyAlignment="1">
      <alignment horizontal="center" vertical="center" wrapText="1"/>
    </xf>
    <xf numFmtId="3" fontId="59" fillId="0" borderId="0" xfId="63" applyNumberFormat="1" applyFont="1" applyAlignment="1">
      <alignment vertical="center"/>
    </xf>
    <xf numFmtId="43" fontId="56" fillId="0" borderId="0" xfId="63" applyNumberFormat="1" applyFont="1" applyAlignment="1">
      <alignment vertical="center"/>
    </xf>
    <xf numFmtId="164" fontId="58" fillId="0" borderId="40" xfId="202" applyFont="1" applyFill="1" applyBorder="1" applyAlignment="1">
      <alignment horizontal="center" vertical="center"/>
    </xf>
    <xf numFmtId="0" fontId="58" fillId="0" borderId="41" xfId="202" applyNumberFormat="1" applyFont="1" applyFill="1" applyBorder="1" applyAlignment="1">
      <alignment horizontal="justify" vertical="center"/>
    </xf>
    <xf numFmtId="176" fontId="58" fillId="0" borderId="41" xfId="51" applyFont="1" applyFill="1" applyBorder="1" applyAlignment="1">
      <alignment vertical="center"/>
    </xf>
    <xf numFmtId="10" fontId="58" fillId="0" borderId="42" xfId="109" applyNumberFormat="1" applyFont="1" applyFill="1" applyBorder="1" applyAlignment="1">
      <alignment horizontal="center" vertical="center"/>
    </xf>
    <xf numFmtId="176" fontId="58" fillId="0" borderId="43" xfId="51" applyFont="1" applyFill="1" applyBorder="1" applyAlignment="1">
      <alignment vertical="center"/>
    </xf>
    <xf numFmtId="10" fontId="58" fillId="0" borderId="43" xfId="108" applyNumberFormat="1" applyFont="1" applyFill="1" applyBorder="1" applyAlignment="1">
      <alignment horizontal="center" vertical="center"/>
    </xf>
    <xf numFmtId="176" fontId="56" fillId="0" borderId="0" xfId="63" applyNumberFormat="1" applyFont="1" applyAlignment="1">
      <alignment vertical="center"/>
    </xf>
    <xf numFmtId="0" fontId="13" fillId="0" borderId="44" xfId="63" applyFont="1" applyFill="1" applyBorder="1" applyAlignment="1">
      <alignment horizontal="center" vertical="center"/>
    </xf>
    <xf numFmtId="0" fontId="62" fillId="0" borderId="0" xfId="0" applyFont="1" applyAlignment="1">
      <alignment vertical="center"/>
    </xf>
    <xf numFmtId="0" fontId="61" fillId="0" borderId="0" xfId="0" applyFont="1" applyBorder="1" applyAlignment="1">
      <alignment vertical="center" wrapText="1"/>
    </xf>
    <xf numFmtId="0" fontId="62" fillId="0" borderId="0" xfId="63" applyFont="1" applyAlignment="1">
      <alignment vertical="center"/>
    </xf>
    <xf numFmtId="164" fontId="65" fillId="0" borderId="45" xfId="202" applyFont="1" applyFill="1" applyBorder="1" applyAlignment="1">
      <alignment horizontal="center" vertical="center"/>
    </xf>
    <xf numFmtId="0" fontId="66" fillId="0" borderId="45" xfId="63" applyFont="1" applyFill="1" applyBorder="1" applyAlignment="1">
      <alignment horizontal="center" vertical="center"/>
    </xf>
    <xf numFmtId="164" fontId="65" fillId="0" borderId="45" xfId="202" applyFont="1" applyFill="1" applyBorder="1" applyAlignment="1">
      <alignment vertical="center"/>
    </xf>
    <xf numFmtId="4" fontId="65" fillId="0" borderId="45" xfId="63" applyNumberFormat="1" applyFont="1" applyBorder="1" applyAlignment="1">
      <alignment vertical="center"/>
    </xf>
    <xf numFmtId="2" fontId="65" fillId="0" borderId="45" xfId="63" applyNumberFormat="1" applyFont="1" applyBorder="1" applyAlignment="1">
      <alignment horizontal="center" vertical="center"/>
    </xf>
    <xf numFmtId="0" fontId="67" fillId="0" borderId="46" xfId="202" applyNumberFormat="1" applyFont="1" applyFill="1" applyBorder="1" applyAlignment="1">
      <alignment horizontal="center" vertical="center"/>
    </xf>
    <xf numFmtId="0" fontId="68" fillId="0" borderId="41" xfId="63" quotePrefix="1" applyFont="1" applyBorder="1" applyAlignment="1">
      <alignment vertical="center" wrapText="1"/>
    </xf>
    <xf numFmtId="4" fontId="66" fillId="0" borderId="46" xfId="63" applyNumberFormat="1" applyFont="1" applyBorder="1" applyAlignment="1">
      <alignment vertical="center"/>
    </xf>
    <xf numFmtId="10" fontId="68" fillId="0" borderId="47" xfId="108" applyNumberFormat="1" applyFont="1" applyFill="1" applyBorder="1" applyAlignment="1">
      <alignment horizontal="center" vertical="center"/>
    </xf>
    <xf numFmtId="4" fontId="66" fillId="30" borderId="46" xfId="63" applyNumberFormat="1" applyFont="1" applyFill="1" applyBorder="1" applyAlignment="1">
      <alignment vertical="center"/>
    </xf>
    <xf numFmtId="167" fontId="68" fillId="30" borderId="47" xfId="63" applyNumberFormat="1" applyFont="1" applyFill="1" applyBorder="1" applyAlignment="1">
      <alignment horizontal="center" vertical="center"/>
    </xf>
    <xf numFmtId="4" fontId="66" fillId="0" borderId="46" xfId="63" applyNumberFormat="1" applyFont="1" applyFill="1" applyBorder="1" applyAlignment="1">
      <alignment vertical="center"/>
    </xf>
    <xf numFmtId="167" fontId="68" fillId="0" borderId="47" xfId="63" applyNumberFormat="1" applyFont="1" applyFill="1" applyBorder="1" applyAlignment="1">
      <alignment horizontal="center" vertical="center"/>
    </xf>
    <xf numFmtId="181" fontId="68" fillId="0" borderId="47" xfId="63" applyNumberFormat="1" applyFont="1" applyFill="1" applyBorder="1" applyAlignment="1">
      <alignment horizontal="center" vertical="center"/>
    </xf>
    <xf numFmtId="181" fontId="68" fillId="30" borderId="47" xfId="63" applyNumberFormat="1" applyFont="1" applyFill="1" applyBorder="1" applyAlignment="1">
      <alignment horizontal="center" vertical="center"/>
    </xf>
    <xf numFmtId="0" fontId="68" fillId="0" borderId="47" xfId="63" applyFont="1" applyFill="1" applyBorder="1" applyAlignment="1">
      <alignment horizontal="center" vertical="center"/>
    </xf>
    <xf numFmtId="3" fontId="68" fillId="0" borderId="47" xfId="63" applyNumberFormat="1" applyFont="1" applyBorder="1" applyAlignment="1">
      <alignment horizontal="center" vertical="center"/>
    </xf>
    <xf numFmtId="164" fontId="68" fillId="0" borderId="48" xfId="63" applyNumberFormat="1" applyFont="1" applyFill="1" applyBorder="1" applyAlignment="1">
      <alignment vertical="center"/>
    </xf>
    <xf numFmtId="182" fontId="68" fillId="0" borderId="49" xfId="109" applyNumberFormat="1" applyFont="1" applyBorder="1" applyAlignment="1">
      <alignment horizontal="center" vertical="center"/>
    </xf>
    <xf numFmtId="182" fontId="68" fillId="0" borderId="50" xfId="109" applyNumberFormat="1" applyFont="1" applyBorder="1" applyAlignment="1">
      <alignment horizontal="center" vertical="center"/>
    </xf>
    <xf numFmtId="4" fontId="68" fillId="0" borderId="46" xfId="63" applyNumberFormat="1" applyFont="1" applyBorder="1" applyAlignment="1">
      <alignment vertical="center"/>
    </xf>
    <xf numFmtId="182" fontId="68" fillId="0" borderId="47" xfId="109" applyNumberFormat="1" applyFont="1" applyBorder="1" applyAlignment="1">
      <alignment horizontal="center" vertical="center"/>
    </xf>
    <xf numFmtId="4" fontId="68" fillId="0" borderId="51" xfId="63" applyNumberFormat="1" applyFont="1" applyBorder="1" applyAlignment="1">
      <alignment vertical="center"/>
    </xf>
    <xf numFmtId="0" fontId="68" fillId="0" borderId="0" xfId="63" applyFont="1" applyFill="1" applyBorder="1" applyAlignment="1">
      <alignment horizontal="center" vertical="center"/>
    </xf>
    <xf numFmtId="164" fontId="62" fillId="0" borderId="0" xfId="63" applyNumberFormat="1" applyFont="1" applyAlignment="1">
      <alignment vertical="center"/>
    </xf>
    <xf numFmtId="0" fontId="7" fillId="25" borderId="11" xfId="0" applyNumberFormat="1" applyFont="1" applyFill="1" applyBorder="1" applyAlignment="1">
      <alignment horizontal="center" vertical="center" wrapText="1"/>
    </xf>
    <xf numFmtId="164" fontId="15" fillId="0" borderId="24" xfId="131" applyFont="1" applyFill="1" applyBorder="1" applyAlignment="1">
      <alignment horizontal="center" vertical="center"/>
    </xf>
    <xf numFmtId="0" fontId="45" fillId="22" borderId="52" xfId="0" applyFont="1" applyFill="1" applyBorder="1" applyAlignment="1">
      <alignment vertical="center"/>
    </xf>
    <xf numFmtId="0" fontId="45" fillId="22" borderId="53" xfId="0" applyFont="1" applyFill="1" applyBorder="1" applyAlignment="1">
      <alignment vertical="center"/>
    </xf>
    <xf numFmtId="165" fontId="4" fillId="26" borderId="28" xfId="0" quotePrefix="1" applyNumberFormat="1" applyFont="1" applyFill="1" applyBorder="1" applyAlignment="1">
      <alignment vertical="center" wrapText="1"/>
    </xf>
    <xf numFmtId="0" fontId="5" fillId="31" borderId="24" xfId="0" applyFont="1" applyFill="1" applyBorder="1" applyAlignment="1">
      <alignment horizontal="left" vertical="center" wrapText="1"/>
    </xf>
    <xf numFmtId="2" fontId="5" fillId="31" borderId="24" xfId="0" applyNumberFormat="1" applyFont="1" applyFill="1" applyBorder="1" applyAlignment="1">
      <alignment horizontal="center" vertical="center" wrapText="1"/>
    </xf>
    <xf numFmtId="0" fontId="13" fillId="0" borderId="24" xfId="63" applyFont="1" applyBorder="1" applyAlignment="1">
      <alignment horizontal="left" vertical="center" wrapText="1"/>
    </xf>
    <xf numFmtId="0" fontId="7" fillId="28" borderId="0" xfId="0" applyFont="1" applyFill="1" applyBorder="1" applyAlignment="1">
      <alignment vertical="center" wrapText="1"/>
    </xf>
    <xf numFmtId="0" fontId="7" fillId="0" borderId="0" xfId="0" applyFont="1" applyBorder="1" applyAlignment="1">
      <alignment vertical="center" wrapText="1"/>
    </xf>
    <xf numFmtId="0" fontId="50" fillId="0" borderId="0" xfId="75" applyFont="1" applyBorder="1" applyAlignment="1" applyProtection="1">
      <alignment vertical="center"/>
      <protection locked="0"/>
    </xf>
    <xf numFmtId="0" fontId="71" fillId="0" borderId="0" xfId="75" applyFont="1" applyBorder="1" applyAlignment="1" applyProtection="1">
      <alignment vertical="center"/>
      <protection locked="0"/>
    </xf>
    <xf numFmtId="0" fontId="51" fillId="0" borderId="0" xfId="75" applyFont="1" applyBorder="1" applyAlignment="1" applyProtection="1">
      <alignment horizontal="center" vertical="center"/>
      <protection locked="0"/>
    </xf>
    <xf numFmtId="4" fontId="51" fillId="0" borderId="0" xfId="75" applyNumberFormat="1" applyFont="1" applyBorder="1" applyAlignment="1" applyProtection="1">
      <alignment horizontal="center" vertical="center"/>
      <protection locked="0"/>
    </xf>
    <xf numFmtId="0" fontId="50" fillId="0" borderId="0" xfId="75" applyFont="1" applyAlignment="1" applyProtection="1">
      <alignment vertical="center"/>
      <protection locked="0"/>
    </xf>
    <xf numFmtId="0" fontId="2" fillId="0" borderId="0" xfId="75" applyFont="1" applyAlignment="1" applyProtection="1">
      <alignment vertical="center"/>
      <protection locked="0"/>
    </xf>
    <xf numFmtId="0" fontId="2" fillId="0" borderId="0" xfId="75" applyFont="1" applyBorder="1" applyAlignment="1" applyProtection="1">
      <alignment vertical="center"/>
    </xf>
    <xf numFmtId="0" fontId="2" fillId="0" borderId="0" xfId="75" applyFont="1" applyBorder="1" applyAlignment="1" applyProtection="1">
      <alignment vertical="center"/>
      <protection locked="0"/>
    </xf>
    <xf numFmtId="4" fontId="2" fillId="0" borderId="0" xfId="75" applyNumberFormat="1" applyFont="1" applyBorder="1" applyAlignment="1" applyProtection="1">
      <alignment vertical="center"/>
      <protection locked="0"/>
    </xf>
    <xf numFmtId="0" fontId="3" fillId="20" borderId="24" xfId="75" applyFont="1" applyFill="1" applyBorder="1" applyAlignment="1" applyProtection="1">
      <alignment horizontal="center" vertical="center"/>
      <protection locked="0"/>
    </xf>
    <xf numFmtId="0" fontId="3" fillId="20" borderId="24" xfId="75" applyFont="1" applyFill="1" applyBorder="1" applyAlignment="1" applyProtection="1">
      <alignment horizontal="center" vertical="center" wrapText="1"/>
      <protection locked="0"/>
    </xf>
    <xf numFmtId="4" fontId="3" fillId="20" borderId="24" xfId="75" applyNumberFormat="1" applyFont="1" applyFill="1" applyBorder="1" applyAlignment="1" applyProtection="1">
      <alignment horizontal="center" vertical="center" wrapText="1"/>
      <protection locked="0"/>
    </xf>
    <xf numFmtId="0" fontId="2" fillId="0" borderId="0" xfId="75" applyFont="1" applyAlignment="1" applyProtection="1">
      <alignment horizontal="center" vertical="center"/>
      <protection locked="0"/>
    </xf>
    <xf numFmtId="0" fontId="8" fillId="0" borderId="0" xfId="75" applyFont="1" applyAlignment="1" applyProtection="1">
      <alignment vertical="center"/>
      <protection locked="0"/>
    </xf>
    <xf numFmtId="0" fontId="35" fillId="0" borderId="24" xfId="75" applyFont="1" applyBorder="1" applyAlignment="1" applyProtection="1">
      <alignment horizontal="center" vertical="center"/>
      <protection locked="0"/>
    </xf>
    <xf numFmtId="3" fontId="35" fillId="0" borderId="24" xfId="75" applyNumberFormat="1" applyFont="1" applyBorder="1" applyAlignment="1" applyProtection="1">
      <alignment horizontal="center" vertical="center"/>
      <protection locked="0"/>
    </xf>
    <xf numFmtId="4" fontId="35" fillId="22" borderId="24" xfId="75" applyNumberFormat="1" applyFont="1" applyFill="1" applyBorder="1" applyAlignment="1" applyProtection="1">
      <alignment horizontal="center" vertical="center"/>
      <protection locked="0"/>
    </xf>
    <xf numFmtId="3" fontId="35" fillId="22" borderId="24" xfId="75" applyNumberFormat="1" applyFont="1" applyFill="1" applyBorder="1" applyAlignment="1" applyProtection="1">
      <alignment horizontal="center" vertical="center"/>
      <protection locked="0"/>
    </xf>
    <xf numFmtId="0" fontId="35" fillId="22" borderId="24" xfId="75" applyFont="1" applyFill="1" applyBorder="1" applyAlignment="1" applyProtection="1">
      <alignment horizontal="center" vertical="center"/>
      <protection locked="0"/>
    </xf>
    <xf numFmtId="1" fontId="35" fillId="23" borderId="24" xfId="75" applyNumberFormat="1" applyFont="1" applyFill="1" applyBorder="1" applyAlignment="1" applyProtection="1">
      <alignment horizontal="center" vertical="center"/>
    </xf>
    <xf numFmtId="0" fontId="35" fillId="0" borderId="0" xfId="75" applyFont="1" applyAlignment="1" applyProtection="1">
      <alignment vertical="center"/>
      <protection locked="0"/>
    </xf>
    <xf numFmtId="0" fontId="35" fillId="0" borderId="24" xfId="75" applyFont="1" applyBorder="1" applyAlignment="1" applyProtection="1">
      <alignment horizontal="center" vertical="center" wrapText="1"/>
      <protection locked="0"/>
    </xf>
    <xf numFmtId="0" fontId="35" fillId="0" borderId="0" xfId="75" applyFont="1" applyBorder="1" applyAlignment="1" applyProtection="1">
      <alignment vertical="center"/>
      <protection locked="0"/>
    </xf>
    <xf numFmtId="4" fontId="8" fillId="22" borderId="44" xfId="75" applyNumberFormat="1" applyFont="1" applyFill="1" applyBorder="1" applyAlignment="1" applyProtection="1">
      <alignment horizontal="center" vertical="center"/>
    </xf>
    <xf numFmtId="0" fontId="51" fillId="0" borderId="0" xfId="75" applyFont="1" applyAlignment="1" applyProtection="1">
      <alignment horizontal="left" vertical="center"/>
      <protection locked="0"/>
    </xf>
    <xf numFmtId="4" fontId="2" fillId="0" borderId="0" xfId="75" applyNumberFormat="1" applyFont="1" applyAlignment="1" applyProtection="1">
      <alignment vertical="center"/>
      <protection locked="0"/>
    </xf>
    <xf numFmtId="168" fontId="50" fillId="0" borderId="0" xfId="75" applyNumberFormat="1" applyFont="1" applyAlignment="1" applyProtection="1">
      <alignment vertical="center"/>
      <protection locked="0"/>
    </xf>
    <xf numFmtId="14" fontId="35" fillId="0" borderId="0" xfId="75" applyNumberFormat="1" applyFont="1" applyAlignment="1" applyProtection="1">
      <alignment vertical="center"/>
      <protection locked="0"/>
    </xf>
    <xf numFmtId="4" fontId="52" fillId="0" borderId="0" xfId="75" applyNumberFormat="1" applyFont="1" applyAlignment="1" applyProtection="1">
      <alignment vertical="center"/>
      <protection locked="0"/>
    </xf>
    <xf numFmtId="0" fontId="52" fillId="0" borderId="0" xfId="75" applyFont="1" applyAlignment="1" applyProtection="1">
      <alignment vertical="center"/>
      <protection locked="0"/>
    </xf>
    <xf numFmtId="0" fontId="73" fillId="0" borderId="0" xfId="75" applyAlignment="1" applyProtection="1">
      <alignment vertical="center"/>
      <protection locked="0"/>
    </xf>
    <xf numFmtId="4" fontId="73" fillId="0" borderId="0" xfId="75" applyNumberFormat="1" applyAlignment="1" applyProtection="1">
      <alignment vertical="center"/>
      <protection locked="0"/>
    </xf>
    <xf numFmtId="0" fontId="5" fillId="0" borderId="24" xfId="0" applyFont="1" applyFill="1" applyBorder="1" applyAlignment="1">
      <alignment horizontal="center" vertical="center" wrapText="1"/>
    </xf>
    <xf numFmtId="0" fontId="79" fillId="0" borderId="0" xfId="63" applyFont="1" applyAlignment="1">
      <alignment vertical="center"/>
    </xf>
    <xf numFmtId="0" fontId="74" fillId="27" borderId="54" xfId="63" applyFont="1" applyFill="1" applyBorder="1" applyAlignment="1">
      <alignment horizontal="right" vertical="center"/>
    </xf>
    <xf numFmtId="0" fontId="74" fillId="27" borderId="28" xfId="63" applyFont="1" applyFill="1" applyBorder="1" applyAlignment="1">
      <alignment horizontal="right" vertical="center"/>
    </xf>
    <xf numFmtId="43" fontId="74" fillId="27" borderId="44" xfId="131" applyNumberFormat="1" applyFont="1" applyFill="1" applyBorder="1" applyAlignment="1">
      <alignment horizontal="right" vertical="center"/>
    </xf>
    <xf numFmtId="43" fontId="80" fillId="0" borderId="0" xfId="135" applyFont="1" applyFill="1" applyAlignment="1">
      <alignment vertical="center"/>
    </xf>
    <xf numFmtId="0" fontId="36" fillId="32" borderId="0" xfId="63" applyFont="1" applyFill="1" applyAlignment="1">
      <alignment vertical="center"/>
    </xf>
    <xf numFmtId="0" fontId="13" fillId="32" borderId="0" xfId="63" applyFont="1" applyFill="1" applyAlignment="1">
      <alignment vertical="center"/>
    </xf>
    <xf numFmtId="0" fontId="13" fillId="32" borderId="0" xfId="64" applyFont="1" applyFill="1" applyAlignment="1">
      <alignment vertical="center"/>
    </xf>
    <xf numFmtId="0" fontId="13" fillId="31" borderId="0" xfId="64" applyFont="1" applyFill="1" applyAlignment="1">
      <alignment vertical="center"/>
    </xf>
    <xf numFmtId="43" fontId="80" fillId="0" borderId="0" xfId="135" applyFont="1" applyAlignment="1">
      <alignment horizontal="center" vertical="center"/>
    </xf>
    <xf numFmtId="4" fontId="5" fillId="0" borderId="24" xfId="0" applyNumberFormat="1" applyFont="1" applyFill="1" applyBorder="1" applyAlignment="1">
      <alignment horizontal="right" vertical="center"/>
    </xf>
    <xf numFmtId="0" fontId="5" fillId="0" borderId="24" xfId="0" applyFont="1" applyFill="1" applyBorder="1" applyAlignment="1">
      <alignment horizontal="center" vertical="center"/>
    </xf>
    <xf numFmtId="4" fontId="5" fillId="0" borderId="55" xfId="202" applyNumberFormat="1" applyFont="1" applyFill="1" applyBorder="1" applyAlignment="1">
      <alignment horizontal="right" vertical="center"/>
    </xf>
    <xf numFmtId="167" fontId="5" fillId="0" borderId="36" xfId="0" applyNumberFormat="1" applyFont="1" applyFill="1" applyBorder="1" applyAlignment="1">
      <alignment horizontal="center" vertical="center"/>
    </xf>
    <xf numFmtId="165" fontId="5" fillId="0" borderId="55" xfId="0" applyNumberFormat="1" applyFont="1" applyFill="1" applyBorder="1" applyAlignment="1">
      <alignment horizontal="center" vertical="center"/>
    </xf>
    <xf numFmtId="0" fontId="5" fillId="0" borderId="55" xfId="0" applyFont="1" applyFill="1" applyBorder="1" applyAlignment="1">
      <alignment horizontal="center" vertical="center"/>
    </xf>
    <xf numFmtId="2" fontId="5" fillId="31" borderId="24" xfId="0" applyNumberFormat="1" applyFont="1" applyFill="1" applyBorder="1" applyAlignment="1">
      <alignment horizontal="right" vertical="center" wrapText="1"/>
    </xf>
    <xf numFmtId="0" fontId="4" fillId="0" borderId="41" xfId="63" quotePrefix="1" applyFont="1" applyBorder="1" applyAlignment="1">
      <alignment vertical="center" wrapText="1"/>
    </xf>
    <xf numFmtId="164" fontId="4" fillId="0" borderId="40" xfId="202" applyFont="1" applyFill="1" applyBorder="1" applyAlignment="1">
      <alignment horizontal="center" vertical="center"/>
    </xf>
    <xf numFmtId="0" fontId="4" fillId="0" borderId="41" xfId="202" applyNumberFormat="1" applyFont="1" applyFill="1" applyBorder="1" applyAlignment="1">
      <alignment horizontal="justify" vertical="center"/>
    </xf>
    <xf numFmtId="0" fontId="15" fillId="0" borderId="44" xfId="63" applyFont="1" applyFill="1" applyBorder="1" applyAlignment="1">
      <alignment horizontal="center" vertical="center"/>
    </xf>
    <xf numFmtId="0" fontId="15" fillId="0" borderId="24" xfId="63" applyFont="1" applyFill="1" applyBorder="1" applyAlignment="1">
      <alignment horizontal="center" vertical="center"/>
    </xf>
    <xf numFmtId="43" fontId="15" fillId="0" borderId="24" xfId="63" applyNumberFormat="1" applyFont="1" applyBorder="1" applyAlignment="1">
      <alignment horizontal="center" vertical="center"/>
    </xf>
    <xf numFmtId="43" fontId="15" fillId="0" borderId="24" xfId="63" applyNumberFormat="1" applyFont="1" applyBorder="1" applyAlignment="1">
      <alignment vertical="center"/>
    </xf>
    <xf numFmtId="43" fontId="14" fillId="24" borderId="24" xfId="63" applyNumberFormat="1" applyFont="1" applyFill="1" applyBorder="1" applyAlignment="1">
      <alignment horizontal="right" vertical="center"/>
    </xf>
    <xf numFmtId="0" fontId="72" fillId="0" borderId="24" xfId="63" applyFont="1" applyFill="1" applyBorder="1" applyAlignment="1">
      <alignment horizontal="center" vertical="center" wrapText="1"/>
    </xf>
    <xf numFmtId="43" fontId="15" fillId="0" borderId="24" xfId="100" applyNumberFormat="1" applyFont="1" applyFill="1" applyBorder="1" applyAlignment="1">
      <alignment horizontal="center" vertical="center"/>
    </xf>
    <xf numFmtId="0" fontId="15" fillId="0" borderId="24" xfId="64" applyFont="1" applyFill="1" applyBorder="1" applyAlignment="1">
      <alignment horizontal="center" vertical="center"/>
    </xf>
    <xf numFmtId="43" fontId="15" fillId="0" borderId="24" xfId="64" applyNumberFormat="1" applyFont="1" applyBorder="1" applyAlignment="1">
      <alignment vertical="center"/>
    </xf>
    <xf numFmtId="43" fontId="15" fillId="0" borderId="28" xfId="100" applyNumberFormat="1" applyFont="1" applyFill="1" applyBorder="1" applyAlignment="1">
      <alignment horizontal="center" vertical="center"/>
    </xf>
    <xf numFmtId="43" fontId="15" fillId="0" borderId="44" xfId="100" applyNumberFormat="1" applyFont="1" applyFill="1" applyBorder="1" applyAlignment="1">
      <alignment vertical="center"/>
    </xf>
    <xf numFmtId="0" fontId="5" fillId="0" borderId="24" xfId="0" applyFont="1" applyBorder="1"/>
    <xf numFmtId="43" fontId="74" fillId="0" borderId="0" xfId="64" applyNumberFormat="1" applyFont="1" applyAlignment="1">
      <alignment vertical="center"/>
    </xf>
    <xf numFmtId="43" fontId="15" fillId="0" borderId="24" xfId="64" applyNumberFormat="1" applyFont="1" applyBorder="1" applyAlignment="1">
      <alignment vertical="center" wrapText="1"/>
    </xf>
    <xf numFmtId="2" fontId="5" fillId="0" borderId="24" xfId="0" applyNumberFormat="1" applyFont="1" applyFill="1" applyBorder="1" applyAlignment="1">
      <alignment horizontal="right" vertical="center"/>
    </xf>
    <xf numFmtId="0" fontId="4" fillId="26" borderId="24" xfId="0" applyNumberFormat="1" applyFont="1" applyFill="1" applyBorder="1" applyAlignment="1">
      <alignment horizontal="center" vertical="center"/>
    </xf>
    <xf numFmtId="165" fontId="4" fillId="26" borderId="24" xfId="0" quotePrefix="1" applyNumberFormat="1" applyFont="1" applyFill="1" applyBorder="1" applyAlignment="1">
      <alignment vertical="center" wrapText="1"/>
    </xf>
    <xf numFmtId="2" fontId="5" fillId="0" borderId="24" xfId="0" applyNumberFormat="1" applyFont="1" applyFill="1" applyBorder="1" applyAlignment="1">
      <alignment horizontal="right" vertical="center" wrapText="1"/>
    </xf>
    <xf numFmtId="4" fontId="5" fillId="0" borderId="24" xfId="0" applyNumberFormat="1" applyFont="1" applyFill="1" applyBorder="1" applyAlignment="1">
      <alignment horizontal="right" vertical="center" wrapText="1"/>
    </xf>
    <xf numFmtId="4" fontId="5" fillId="0" borderId="56" xfId="0" applyNumberFormat="1" applyFont="1" applyFill="1" applyBorder="1" applyAlignment="1">
      <alignment horizontal="right" vertical="center"/>
    </xf>
    <xf numFmtId="4" fontId="4" fillId="0" borderId="31" xfId="202" applyNumberFormat="1" applyFont="1" applyFill="1" applyBorder="1" applyAlignment="1">
      <alignment horizontal="right" vertical="center"/>
    </xf>
    <xf numFmtId="0" fontId="4" fillId="26" borderId="28" xfId="0" applyNumberFormat="1" applyFont="1" applyFill="1" applyBorder="1" applyAlignment="1">
      <alignment horizontal="center" vertical="center" wrapText="1"/>
    </xf>
    <xf numFmtId="49" fontId="4" fillId="26" borderId="28" xfId="0" applyNumberFormat="1" applyFont="1" applyFill="1" applyBorder="1" applyAlignment="1">
      <alignment horizontal="center" vertical="center"/>
    </xf>
    <xf numFmtId="165" fontId="4" fillId="26" borderId="28" xfId="0" quotePrefix="1" applyNumberFormat="1" applyFont="1" applyFill="1" applyBorder="1" applyAlignment="1">
      <alignment horizontal="center" vertical="center"/>
    </xf>
    <xf numFmtId="4" fontId="4" fillId="26" borderId="28" xfId="202" quotePrefix="1" applyNumberFormat="1" applyFont="1" applyFill="1" applyBorder="1" applyAlignment="1">
      <alignment horizontal="right" vertical="center"/>
    </xf>
    <xf numFmtId="2" fontId="4" fillId="26" borderId="28" xfId="0" quotePrefix="1" applyNumberFormat="1" applyFont="1" applyFill="1" applyBorder="1" applyAlignment="1">
      <alignment horizontal="right" vertical="center"/>
    </xf>
    <xf numFmtId="4" fontId="4" fillId="26" borderId="29" xfId="202" quotePrefix="1" applyNumberFormat="1" applyFont="1" applyFill="1" applyBorder="1" applyAlignment="1">
      <alignment horizontal="right" vertical="center"/>
    </xf>
    <xf numFmtId="4" fontId="5" fillId="0" borderId="57" xfId="202" applyNumberFormat="1" applyFont="1" applyFill="1" applyBorder="1" applyAlignment="1">
      <alignment horizontal="right" vertical="center"/>
    </xf>
    <xf numFmtId="0" fontId="5" fillId="31" borderId="24" xfId="0" applyNumberFormat="1" applyFont="1" applyFill="1" applyBorder="1" applyAlignment="1">
      <alignment horizontal="center" vertical="center" wrapText="1"/>
    </xf>
    <xf numFmtId="4" fontId="5" fillId="0" borderId="24" xfId="202" applyNumberFormat="1" applyFont="1" applyFill="1" applyBorder="1" applyAlignment="1">
      <alignment horizontal="right" vertical="center"/>
    </xf>
    <xf numFmtId="0" fontId="5" fillId="0" borderId="24" xfId="0" applyFont="1" applyBorder="1" applyAlignment="1">
      <alignment horizontal="right" vertical="center"/>
    </xf>
    <xf numFmtId="0" fontId="4" fillId="26" borderId="24" xfId="0" applyNumberFormat="1" applyFont="1" applyFill="1" applyBorder="1" applyAlignment="1">
      <alignment horizontal="center" vertical="center" wrapText="1"/>
    </xf>
    <xf numFmtId="166" fontId="4" fillId="26" borderId="24" xfId="0" applyNumberFormat="1" applyFont="1" applyFill="1" applyBorder="1" applyAlignment="1">
      <alignment horizontal="center" vertical="center"/>
    </xf>
    <xf numFmtId="4" fontId="4" fillId="0" borderId="31" xfId="202" applyNumberFormat="1" applyFont="1" applyFill="1" applyBorder="1" applyAlignment="1">
      <alignment vertical="center"/>
    </xf>
    <xf numFmtId="166" fontId="4" fillId="26" borderId="28" xfId="0" applyNumberFormat="1" applyFont="1" applyFill="1" applyBorder="1" applyAlignment="1">
      <alignment horizontal="center" vertical="center"/>
    </xf>
    <xf numFmtId="4" fontId="5" fillId="0" borderId="29" xfId="202" applyNumberFormat="1" applyFont="1" applyFill="1" applyBorder="1" applyAlignment="1">
      <alignment horizontal="right" vertical="center"/>
    </xf>
    <xf numFmtId="0" fontId="5" fillId="0" borderId="55" xfId="0" applyNumberFormat="1" applyFont="1" applyFill="1" applyBorder="1" applyAlignment="1">
      <alignment horizontal="center" vertical="center" wrapText="1"/>
    </xf>
    <xf numFmtId="4" fontId="5" fillId="0" borderId="58" xfId="202" applyNumberFormat="1" applyFont="1" applyFill="1" applyBorder="1" applyAlignment="1">
      <alignment horizontal="right" vertical="center"/>
    </xf>
    <xf numFmtId="4" fontId="4" fillId="0" borderId="24" xfId="0" applyNumberFormat="1" applyFont="1" applyFill="1" applyBorder="1" applyAlignment="1">
      <alignment horizontal="right" vertical="center"/>
    </xf>
    <xf numFmtId="0" fontId="81" fillId="0" borderId="0" xfId="0" applyFont="1"/>
    <xf numFmtId="2" fontId="4" fillId="21" borderId="26" xfId="0" applyNumberFormat="1" applyFont="1" applyFill="1" applyBorder="1" applyAlignment="1">
      <alignment horizontal="center" vertical="center" wrapText="1"/>
    </xf>
    <xf numFmtId="2" fontId="5" fillId="22" borderId="56" xfId="0" applyNumberFormat="1" applyFont="1" applyFill="1" applyBorder="1" applyAlignment="1">
      <alignment horizontal="right" vertical="center"/>
    </xf>
    <xf numFmtId="0" fontId="5" fillId="0" borderId="0" xfId="0" applyFont="1" applyAlignment="1">
      <alignment horizontal="center"/>
    </xf>
    <xf numFmtId="0" fontId="5" fillId="31" borderId="55" xfId="0" applyFont="1" applyFill="1" applyBorder="1" applyAlignment="1">
      <alignment horizontal="left" vertical="center" wrapText="1"/>
    </xf>
    <xf numFmtId="2" fontId="5" fillId="31" borderId="55" xfId="0" applyNumberFormat="1" applyFont="1" applyFill="1" applyBorder="1" applyAlignment="1">
      <alignment horizontal="center" vertical="center" wrapText="1"/>
    </xf>
    <xf numFmtId="0" fontId="81" fillId="0" borderId="24" xfId="0" applyFont="1" applyBorder="1"/>
    <xf numFmtId="0" fontId="0" fillId="0" borderId="24" xfId="0" applyBorder="1" applyAlignment="1">
      <alignment horizontal="center"/>
    </xf>
    <xf numFmtId="2" fontId="5" fillId="0" borderId="24" xfId="0" applyNumberFormat="1" applyFont="1" applyBorder="1"/>
    <xf numFmtId="0" fontId="0" fillId="0" borderId="24" xfId="0" applyBorder="1"/>
    <xf numFmtId="0" fontId="0" fillId="0" borderId="71" xfId="0" applyFill="1" applyBorder="1"/>
    <xf numFmtId="0" fontId="4" fillId="26" borderId="60" xfId="0" applyNumberFormat="1" applyFont="1" applyFill="1" applyBorder="1" applyAlignment="1">
      <alignment horizontal="center" vertical="center"/>
    </xf>
    <xf numFmtId="4" fontId="5" fillId="0" borderId="24" xfId="0" applyNumberFormat="1" applyFont="1" applyFill="1" applyBorder="1" applyAlignment="1">
      <alignment horizontal="center" vertical="center"/>
    </xf>
    <xf numFmtId="2" fontId="5" fillId="0" borderId="24" xfId="0" applyNumberFormat="1" applyFont="1" applyFill="1" applyBorder="1" applyAlignment="1">
      <alignment vertical="center"/>
    </xf>
    <xf numFmtId="4" fontId="4" fillId="26" borderId="72" xfId="202" quotePrefix="1" applyNumberFormat="1" applyFont="1" applyFill="1" applyBorder="1" applyAlignment="1">
      <alignment horizontal="right" vertical="center"/>
    </xf>
    <xf numFmtId="4" fontId="5" fillId="0" borderId="24" xfId="202" applyNumberFormat="1" applyFont="1" applyFill="1" applyBorder="1" applyAlignment="1">
      <alignment vertical="center"/>
    </xf>
    <xf numFmtId="3" fontId="5" fillId="0" borderId="24" xfId="0" applyNumberFormat="1" applyFont="1" applyFill="1" applyBorder="1" applyAlignment="1">
      <alignment horizontal="center" vertical="center"/>
    </xf>
    <xf numFmtId="1" fontId="5" fillId="0" borderId="24" xfId="0" applyNumberFormat="1" applyFont="1" applyFill="1" applyBorder="1" applyAlignment="1">
      <alignment horizontal="center" vertical="center"/>
    </xf>
    <xf numFmtId="0" fontId="5" fillId="31" borderId="0" xfId="0" applyNumberFormat="1" applyFont="1" applyFill="1" applyBorder="1" applyAlignment="1">
      <alignment horizontal="center" vertical="center" wrapText="1"/>
    </xf>
    <xf numFmtId="2" fontId="5" fillId="0" borderId="24" xfId="0" applyNumberFormat="1" applyFont="1" applyFill="1" applyBorder="1" applyAlignment="1">
      <alignment horizontal="center" vertical="center" wrapText="1"/>
    </xf>
    <xf numFmtId="2" fontId="5" fillId="0" borderId="24" xfId="0" applyNumberFormat="1" applyFont="1" applyBorder="1" applyAlignment="1">
      <alignment horizontal="center"/>
    </xf>
    <xf numFmtId="1" fontId="5" fillId="0" borderId="24" xfId="0" applyNumberFormat="1" applyFont="1" applyFill="1" applyBorder="1" applyAlignment="1">
      <alignment horizontal="center" vertical="center" wrapText="1"/>
    </xf>
    <xf numFmtId="0" fontId="46" fillId="0" borderId="0" xfId="0" applyFont="1" applyFill="1" applyAlignment="1">
      <alignment horizontal="center" vertical="center"/>
    </xf>
    <xf numFmtId="4" fontId="5" fillId="0" borderId="24" xfId="0" applyNumberFormat="1" applyFont="1" applyFill="1" applyBorder="1" applyAlignment="1">
      <alignment horizontal="left" vertical="center"/>
    </xf>
    <xf numFmtId="0" fontId="5" fillId="0" borderId="28" xfId="0" applyFont="1" applyFill="1" applyBorder="1" applyAlignment="1">
      <alignment horizontal="center" vertical="center" wrapText="1"/>
    </xf>
    <xf numFmtId="0" fontId="5" fillId="0" borderId="28" xfId="0" applyFont="1" applyFill="1" applyBorder="1" applyAlignment="1">
      <alignment horizontal="center" vertical="center"/>
    </xf>
    <xf numFmtId="0" fontId="5" fillId="31" borderId="28" xfId="0" applyFont="1" applyFill="1" applyBorder="1" applyAlignment="1">
      <alignment horizontal="left" vertical="center" wrapText="1"/>
    </xf>
    <xf numFmtId="1" fontId="5" fillId="0" borderId="28" xfId="0" applyNumberFormat="1" applyFont="1" applyFill="1" applyBorder="1" applyAlignment="1">
      <alignment horizontal="center" vertical="center" wrapText="1"/>
    </xf>
    <xf numFmtId="2" fontId="5" fillId="0" borderId="44" xfId="0" applyNumberFormat="1" applyFont="1" applyFill="1" applyBorder="1" applyAlignment="1">
      <alignment horizontal="center" vertical="center" wrapText="1"/>
    </xf>
    <xf numFmtId="0" fontId="45" fillId="22" borderId="35" xfId="0" applyFont="1" applyFill="1" applyBorder="1" applyAlignment="1">
      <alignment horizontal="center" vertical="center"/>
    </xf>
    <xf numFmtId="0" fontId="45" fillId="22" borderId="0" xfId="0" applyFont="1" applyFill="1" applyBorder="1" applyAlignment="1">
      <alignment horizontal="center" vertical="center"/>
    </xf>
    <xf numFmtId="0" fontId="44" fillId="25" borderId="11" xfId="0" applyNumberFormat="1" applyFont="1" applyFill="1" applyBorder="1" applyAlignment="1">
      <alignment horizontal="center" vertical="center" wrapText="1"/>
    </xf>
    <xf numFmtId="49" fontId="45" fillId="22" borderId="0" xfId="0" applyNumberFormat="1" applyFont="1" applyFill="1" applyBorder="1" applyAlignment="1">
      <alignment horizontal="center" vertical="center"/>
    </xf>
    <xf numFmtId="0" fontId="5" fillId="0" borderId="74" xfId="0" applyFont="1" applyFill="1" applyBorder="1" applyAlignment="1">
      <alignment horizontal="center" vertical="center"/>
    </xf>
    <xf numFmtId="0" fontId="81" fillId="0" borderId="74" xfId="0" applyFont="1" applyBorder="1"/>
    <xf numFmtId="0" fontId="5" fillId="0" borderId="74" xfId="0" applyFont="1" applyFill="1" applyBorder="1" applyAlignment="1">
      <alignment horizontal="center" vertical="center" wrapText="1"/>
    </xf>
    <xf numFmtId="4" fontId="5" fillId="0" borderId="74" xfId="0" applyNumberFormat="1" applyFont="1" applyFill="1" applyBorder="1" applyAlignment="1">
      <alignment horizontal="right" vertical="center" wrapText="1"/>
    </xf>
    <xf numFmtId="4" fontId="5" fillId="0" borderId="74" xfId="0" applyNumberFormat="1" applyFont="1" applyFill="1" applyBorder="1" applyAlignment="1">
      <alignment horizontal="right" vertical="center"/>
    </xf>
    <xf numFmtId="4" fontId="5" fillId="0" borderId="75" xfId="202" applyNumberFormat="1" applyFont="1" applyFill="1" applyBorder="1" applyAlignment="1">
      <alignment horizontal="right" vertical="center"/>
    </xf>
    <xf numFmtId="0" fontId="5" fillId="0" borderId="32"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74" xfId="0" applyFont="1" applyBorder="1" applyAlignment="1">
      <alignment horizontal="right" vertical="center"/>
    </xf>
    <xf numFmtId="0" fontId="5" fillId="0" borderId="74" xfId="0" applyFont="1" applyBorder="1"/>
    <xf numFmtId="0" fontId="4" fillId="26" borderId="56" xfId="0" applyNumberFormat="1" applyFont="1" applyFill="1" applyBorder="1" applyAlignment="1">
      <alignment horizontal="center" vertical="center"/>
    </xf>
    <xf numFmtId="0" fontId="4" fillId="26" borderId="56" xfId="0" applyNumberFormat="1" applyFont="1" applyFill="1" applyBorder="1" applyAlignment="1">
      <alignment horizontal="center" vertical="center" wrapText="1"/>
    </xf>
    <xf numFmtId="166" fontId="4" fillId="26" borderId="56" xfId="0" applyNumberFormat="1" applyFont="1" applyFill="1" applyBorder="1" applyAlignment="1">
      <alignment horizontal="center" vertical="center"/>
    </xf>
    <xf numFmtId="165" fontId="4" fillId="26" borderId="56" xfId="0" quotePrefix="1" applyNumberFormat="1" applyFont="1" applyFill="1" applyBorder="1" applyAlignment="1">
      <alignment vertical="center" wrapText="1"/>
    </xf>
    <xf numFmtId="165" fontId="4" fillId="26" borderId="56" xfId="0" quotePrefix="1" applyNumberFormat="1" applyFont="1" applyFill="1" applyBorder="1" applyAlignment="1">
      <alignment horizontal="center" vertical="center"/>
    </xf>
    <xf numFmtId="4" fontId="4" fillId="26" borderId="56" xfId="202" quotePrefix="1" applyNumberFormat="1" applyFont="1" applyFill="1" applyBorder="1" applyAlignment="1">
      <alignment horizontal="right" vertical="center"/>
    </xf>
    <xf numFmtId="2" fontId="4" fillId="26" borderId="56" xfId="0" quotePrefix="1" applyNumberFormat="1" applyFont="1" applyFill="1" applyBorder="1" applyAlignment="1">
      <alignment horizontal="right" vertical="center"/>
    </xf>
    <xf numFmtId="0" fontId="5" fillId="0" borderId="55" xfId="0" applyFont="1" applyFill="1" applyBorder="1" applyAlignment="1">
      <alignment horizontal="center" vertical="center" wrapText="1"/>
    </xf>
    <xf numFmtId="2" fontId="5" fillId="0" borderId="55" xfId="0" applyNumberFormat="1" applyFont="1" applyBorder="1"/>
    <xf numFmtId="4" fontId="5" fillId="0" borderId="55" xfId="0" applyNumberFormat="1" applyFont="1" applyFill="1" applyBorder="1" applyAlignment="1">
      <alignment horizontal="right" vertical="center"/>
    </xf>
    <xf numFmtId="0" fontId="5" fillId="31" borderId="55" xfId="0" applyNumberFormat="1" applyFont="1" applyFill="1" applyBorder="1" applyAlignment="1">
      <alignment horizontal="center" vertical="center" wrapText="1"/>
    </xf>
    <xf numFmtId="2" fontId="5" fillId="0" borderId="55" xfId="0" applyNumberFormat="1" applyFont="1" applyBorder="1" applyAlignment="1">
      <alignment horizontal="center"/>
    </xf>
    <xf numFmtId="0" fontId="4" fillId="26" borderId="21" xfId="0" applyNumberFormat="1" applyFont="1" applyFill="1" applyBorder="1" applyAlignment="1">
      <alignment horizontal="center" vertical="center" wrapText="1"/>
    </xf>
    <xf numFmtId="166" fontId="4" fillId="26" borderId="21" xfId="0" applyNumberFormat="1" applyFont="1" applyFill="1" applyBorder="1" applyAlignment="1">
      <alignment horizontal="center" vertical="center"/>
    </xf>
    <xf numFmtId="165" fontId="4" fillId="26" borderId="21" xfId="0" quotePrefix="1" applyNumberFormat="1" applyFont="1" applyFill="1" applyBorder="1" applyAlignment="1">
      <alignment vertical="center" wrapText="1"/>
    </xf>
    <xf numFmtId="165" fontId="4" fillId="26" borderId="21" xfId="0" quotePrefix="1" applyNumberFormat="1" applyFont="1" applyFill="1" applyBorder="1" applyAlignment="1">
      <alignment horizontal="center" vertical="center"/>
    </xf>
    <xf numFmtId="4" fontId="4" fillId="26" borderId="21" xfId="202" quotePrefix="1" applyNumberFormat="1" applyFont="1" applyFill="1" applyBorder="1" applyAlignment="1">
      <alignment horizontal="right" vertical="center"/>
    </xf>
    <xf numFmtId="2" fontId="4" fillId="26" borderId="21" xfId="0" quotePrefix="1" applyNumberFormat="1" applyFont="1" applyFill="1" applyBorder="1" applyAlignment="1">
      <alignment horizontal="right" vertical="center"/>
    </xf>
    <xf numFmtId="4" fontId="5" fillId="0" borderId="55" xfId="202" applyNumberFormat="1" applyFont="1" applyFill="1" applyBorder="1" applyAlignment="1">
      <alignment vertical="center"/>
    </xf>
    <xf numFmtId="4" fontId="5" fillId="0" borderId="55" xfId="0" applyNumberFormat="1" applyFont="1" applyFill="1" applyBorder="1" applyAlignment="1">
      <alignment horizontal="center" vertical="center"/>
    </xf>
    <xf numFmtId="4" fontId="5" fillId="0" borderId="55" xfId="0" applyNumberFormat="1" applyFont="1" applyFill="1" applyBorder="1" applyAlignment="1">
      <alignment horizontal="left" vertical="center"/>
    </xf>
    <xf numFmtId="2" fontId="5" fillId="0" borderId="55" xfId="0" applyNumberFormat="1" applyFont="1" applyFill="1" applyBorder="1" applyAlignment="1">
      <alignment vertical="center"/>
    </xf>
    <xf numFmtId="165" fontId="4" fillId="26" borderId="21" xfId="0" quotePrefix="1" applyNumberFormat="1" applyFont="1" applyFill="1" applyBorder="1" applyAlignment="1">
      <alignment horizontal="center" vertical="center" wrapText="1"/>
    </xf>
    <xf numFmtId="49" fontId="4" fillId="26" borderId="60" xfId="0" applyNumberFormat="1" applyFont="1" applyFill="1" applyBorder="1" applyAlignment="1">
      <alignment horizontal="center" vertical="center"/>
    </xf>
    <xf numFmtId="165" fontId="4" fillId="26" borderId="21" xfId="0" applyNumberFormat="1" applyFont="1" applyFill="1" applyBorder="1" applyAlignment="1">
      <alignment vertical="center" wrapText="1"/>
    </xf>
    <xf numFmtId="165" fontId="4" fillId="26" borderId="21" xfId="0" applyNumberFormat="1" applyFont="1" applyFill="1" applyBorder="1" applyAlignment="1">
      <alignment horizontal="center" vertical="center"/>
    </xf>
    <xf numFmtId="4" fontId="4" fillId="26" borderId="21" xfId="202" applyNumberFormat="1" applyFont="1" applyFill="1" applyBorder="1" applyAlignment="1">
      <alignment horizontal="right" vertical="center"/>
    </xf>
    <xf numFmtId="2" fontId="4" fillId="26" borderId="21" xfId="0" applyNumberFormat="1" applyFont="1" applyFill="1" applyBorder="1" applyAlignment="1">
      <alignment horizontal="right" vertical="center"/>
    </xf>
    <xf numFmtId="4" fontId="4" fillId="26" borderId="61" xfId="202" applyNumberFormat="1" applyFont="1" applyFill="1" applyBorder="1" applyAlignment="1">
      <alignment horizontal="right" vertical="center"/>
    </xf>
    <xf numFmtId="0" fontId="5" fillId="0" borderId="55" xfId="0" applyFont="1" applyBorder="1"/>
    <xf numFmtId="49" fontId="67" fillId="0" borderId="46" xfId="202" applyNumberFormat="1" applyFont="1" applyFill="1" applyBorder="1" applyAlignment="1">
      <alignment horizontal="center" vertical="center"/>
    </xf>
    <xf numFmtId="0" fontId="45" fillId="0" borderId="0" xfId="0" applyFont="1" applyFill="1" applyAlignment="1">
      <alignment vertical="center" wrapText="1"/>
    </xf>
    <xf numFmtId="0" fontId="64" fillId="0" borderId="0" xfId="63" applyFont="1" applyAlignment="1">
      <alignment vertical="center"/>
    </xf>
    <xf numFmtId="164" fontId="67" fillId="27" borderId="22" xfId="202" applyFont="1" applyFill="1" applyBorder="1" applyAlignment="1">
      <alignment horizontal="center" vertical="center"/>
    </xf>
    <xf numFmtId="3" fontId="69" fillId="0" borderId="76" xfId="63" applyNumberFormat="1" applyFont="1" applyBorder="1" applyAlignment="1">
      <alignment vertical="center"/>
    </xf>
    <xf numFmtId="0" fontId="62" fillId="0" borderId="77" xfId="63" applyFont="1" applyBorder="1" applyAlignment="1">
      <alignment vertical="center"/>
    </xf>
    <xf numFmtId="3" fontId="69" fillId="0" borderId="48" xfId="63" applyNumberFormat="1" applyFont="1" applyBorder="1" applyAlignment="1">
      <alignment vertical="center"/>
    </xf>
    <xf numFmtId="0" fontId="62" fillId="0" borderId="50" xfId="63" applyFont="1" applyBorder="1" applyAlignment="1">
      <alignment vertical="center"/>
    </xf>
    <xf numFmtId="0" fontId="62" fillId="0" borderId="76" xfId="63" applyFont="1" applyBorder="1" applyAlignment="1">
      <alignment vertical="center"/>
    </xf>
    <xf numFmtId="0" fontId="62" fillId="0" borderId="48" xfId="63" applyFont="1" applyBorder="1" applyAlignment="1">
      <alignment vertical="center"/>
    </xf>
    <xf numFmtId="0" fontId="62" fillId="0" borderId="68" xfId="63" applyFont="1" applyBorder="1" applyAlignment="1">
      <alignment vertical="center"/>
    </xf>
    <xf numFmtId="0" fontId="62" fillId="0" borderId="69" xfId="63" applyFont="1" applyBorder="1" applyAlignment="1">
      <alignment vertical="center"/>
    </xf>
    <xf numFmtId="4" fontId="83" fillId="30" borderId="48" xfId="63" applyNumberFormat="1" applyFont="1" applyFill="1" applyBorder="1" applyAlignment="1">
      <alignment vertical="center"/>
    </xf>
    <xf numFmtId="0" fontId="84" fillId="30" borderId="50" xfId="63" applyFont="1" applyFill="1" applyBorder="1" applyAlignment="1">
      <alignment horizontal="center" vertical="center"/>
    </xf>
    <xf numFmtId="0" fontId="4" fillId="30" borderId="50" xfId="63" applyFont="1" applyFill="1" applyBorder="1" applyAlignment="1">
      <alignment horizontal="center" vertical="center"/>
    </xf>
    <xf numFmtId="0" fontId="5" fillId="0" borderId="48" xfId="63" applyFont="1" applyBorder="1" applyAlignment="1">
      <alignment vertical="center"/>
    </xf>
    <xf numFmtId="0" fontId="5" fillId="0" borderId="50" xfId="63" applyFont="1" applyBorder="1" applyAlignment="1">
      <alignment vertical="center"/>
    </xf>
    <xf numFmtId="3" fontId="85" fillId="0" borderId="48" xfId="63" applyNumberFormat="1" applyFont="1" applyBorder="1" applyAlignment="1">
      <alignment vertical="center"/>
    </xf>
    <xf numFmtId="0" fontId="5" fillId="0" borderId="50" xfId="63" applyFont="1" applyFill="1" applyBorder="1" applyAlignment="1">
      <alignment vertical="center"/>
    </xf>
    <xf numFmtId="43" fontId="5" fillId="30" borderId="48" xfId="63" applyNumberFormat="1" applyFont="1" applyFill="1" applyBorder="1" applyAlignment="1">
      <alignment vertical="center"/>
    </xf>
    <xf numFmtId="43" fontId="5" fillId="0" borderId="48" xfId="63" applyNumberFormat="1" applyFont="1" applyBorder="1" applyAlignment="1">
      <alignment vertical="center"/>
    </xf>
    <xf numFmtId="43" fontId="5" fillId="0" borderId="48" xfId="63" applyNumberFormat="1" applyFont="1" applyFill="1" applyBorder="1" applyAlignment="1">
      <alignment vertical="center"/>
    </xf>
    <xf numFmtId="0" fontId="5" fillId="0" borderId="24" xfId="0" applyFont="1" applyBorder="1" applyAlignment="1">
      <alignment horizontal="center" vertical="center"/>
    </xf>
    <xf numFmtId="0" fontId="81" fillId="0" borderId="24" xfId="0" applyFont="1" applyBorder="1" applyAlignment="1">
      <alignment wrapText="1"/>
    </xf>
    <xf numFmtId="2" fontId="5" fillId="31" borderId="74" xfId="0" applyNumberFormat="1" applyFont="1" applyFill="1" applyBorder="1" applyAlignment="1">
      <alignment horizontal="center" vertical="center" wrapText="1"/>
    </xf>
    <xf numFmtId="0" fontId="5" fillId="0" borderId="74" xfId="0" applyFont="1" applyBorder="1" applyAlignment="1">
      <alignment horizontal="center" vertical="center"/>
    </xf>
    <xf numFmtId="0" fontId="5" fillId="0" borderId="78" xfId="0" applyFont="1" applyFill="1" applyBorder="1" applyAlignment="1">
      <alignment horizontal="center" vertical="center"/>
    </xf>
    <xf numFmtId="0" fontId="81" fillId="0" borderId="55" xfId="0" applyFont="1" applyBorder="1"/>
    <xf numFmtId="4" fontId="5" fillId="0" borderId="55" xfId="0" applyNumberFormat="1" applyFont="1" applyFill="1" applyBorder="1" applyAlignment="1">
      <alignment horizontal="right" vertical="center" wrapText="1"/>
    </xf>
    <xf numFmtId="0" fontId="2" fillId="0" borderId="55" xfId="0" applyFont="1" applyBorder="1" applyAlignment="1">
      <alignment horizontal="center"/>
    </xf>
    <xf numFmtId="4" fontId="5" fillId="0" borderId="72" xfId="202" applyNumberFormat="1" applyFont="1" applyFill="1" applyBorder="1" applyAlignment="1">
      <alignment horizontal="right" vertical="center"/>
    </xf>
    <xf numFmtId="4" fontId="4" fillId="0" borderId="20" xfId="202" applyNumberFormat="1" applyFont="1" applyFill="1" applyBorder="1" applyAlignment="1">
      <alignment vertical="center"/>
    </xf>
    <xf numFmtId="0" fontId="5" fillId="31" borderId="74" xfId="0" applyNumberFormat="1" applyFont="1" applyFill="1" applyBorder="1" applyAlignment="1">
      <alignment horizontal="center" vertical="center" wrapText="1"/>
    </xf>
    <xf numFmtId="2" fontId="5" fillId="0" borderId="74" xfId="0" applyNumberFormat="1" applyFont="1" applyBorder="1" applyAlignment="1">
      <alignment horizontal="center"/>
    </xf>
    <xf numFmtId="4" fontId="5" fillId="0" borderId="74" xfId="202" applyNumberFormat="1" applyFont="1" applyFill="1" applyBorder="1" applyAlignment="1">
      <alignment horizontal="right" vertical="center"/>
    </xf>
    <xf numFmtId="167" fontId="5" fillId="0" borderId="55" xfId="0" applyNumberFormat="1" applyFont="1" applyBorder="1" applyAlignment="1">
      <alignment horizontal="center" vertical="center"/>
    </xf>
    <xf numFmtId="0" fontId="5" fillId="0" borderId="71" xfId="0" applyFont="1" applyFill="1" applyBorder="1" applyAlignment="1">
      <alignment horizontal="center" vertical="center"/>
    </xf>
    <xf numFmtId="0" fontId="5" fillId="0" borderId="24" xfId="0" applyFont="1" applyBorder="1" applyAlignment="1">
      <alignment horizontal="center"/>
    </xf>
    <xf numFmtId="167" fontId="5" fillId="0" borderId="24" xfId="0" applyNumberFormat="1" applyFont="1" applyBorder="1" applyAlignment="1">
      <alignment horizontal="center" vertical="center"/>
    </xf>
    <xf numFmtId="167" fontId="5" fillId="0" borderId="74" xfId="0" applyNumberFormat="1" applyFont="1" applyBorder="1" applyAlignment="1">
      <alignment horizontal="center" vertical="center"/>
    </xf>
    <xf numFmtId="4" fontId="5" fillId="0" borderId="24" xfId="0" applyNumberFormat="1" applyFont="1" applyBorder="1" applyAlignment="1">
      <alignment horizontal="center" vertical="center"/>
    </xf>
    <xf numFmtId="0" fontId="0" fillId="0" borderId="24" xfId="0" applyFill="1" applyBorder="1"/>
    <xf numFmtId="0" fontId="5" fillId="0" borderId="24" xfId="0" applyFont="1" applyFill="1" applyBorder="1"/>
    <xf numFmtId="0" fontId="5" fillId="0" borderId="24" xfId="0" applyFont="1" applyBorder="1" applyAlignment="1">
      <alignment horizontal="center" vertical="center" wrapText="1"/>
    </xf>
    <xf numFmtId="4" fontId="5" fillId="0" borderId="35" xfId="202" applyNumberFormat="1" applyFont="1" applyFill="1" applyBorder="1" applyAlignment="1">
      <alignment horizontal="right" vertical="center"/>
    </xf>
    <xf numFmtId="0" fontId="5" fillId="0" borderId="79" xfId="0" applyFont="1" applyFill="1" applyBorder="1" applyAlignment="1">
      <alignment horizontal="center" vertical="center" wrapText="1"/>
    </xf>
    <xf numFmtId="0" fontId="35" fillId="28" borderId="34" xfId="0" applyFont="1" applyFill="1" applyBorder="1" applyAlignment="1">
      <alignment horizontal="center" vertical="center" wrapText="1"/>
    </xf>
    <xf numFmtId="0" fontId="35" fillId="28" borderId="35" xfId="0" applyFont="1" applyFill="1" applyBorder="1" applyAlignment="1">
      <alignment horizontal="center" vertical="center" wrapText="1"/>
    </xf>
    <xf numFmtId="0" fontId="35" fillId="28" borderId="36" xfId="0" applyFont="1" applyFill="1" applyBorder="1" applyAlignment="1">
      <alignment horizontal="center" vertical="center" wrapText="1"/>
    </xf>
    <xf numFmtId="0" fontId="35" fillId="28" borderId="52" xfId="0" applyFont="1" applyFill="1" applyBorder="1" applyAlignment="1">
      <alignment horizontal="center" vertical="center" wrapText="1"/>
    </xf>
    <xf numFmtId="0" fontId="35" fillId="28" borderId="0" xfId="0" applyFont="1" applyFill="1" applyBorder="1" applyAlignment="1">
      <alignment horizontal="center" vertical="center" wrapText="1"/>
    </xf>
    <xf numFmtId="0" fontId="35" fillId="28" borderId="53" xfId="0" applyFont="1" applyFill="1" applyBorder="1" applyAlignment="1">
      <alignment horizontal="center" vertical="center" wrapText="1"/>
    </xf>
    <xf numFmtId="0" fontId="35" fillId="28" borderId="65" xfId="0" applyFont="1" applyFill="1" applyBorder="1" applyAlignment="1">
      <alignment horizontal="center" vertical="center" wrapText="1"/>
    </xf>
    <xf numFmtId="0" fontId="35" fillId="28" borderId="21" xfId="0" applyFont="1" applyFill="1" applyBorder="1" applyAlignment="1">
      <alignment horizontal="center" vertical="center" wrapText="1"/>
    </xf>
    <xf numFmtId="0" fontId="35" fillId="28" borderId="66" xfId="0" applyFont="1" applyFill="1" applyBorder="1" applyAlignment="1">
      <alignment horizontal="center" vertical="center" wrapText="1"/>
    </xf>
    <xf numFmtId="0" fontId="8" fillId="0" borderId="52" xfId="0" applyFont="1" applyBorder="1" applyAlignment="1">
      <alignment horizontal="left" vertical="center" wrapText="1"/>
    </xf>
    <xf numFmtId="0" fontId="8" fillId="0" borderId="0" xfId="0" applyFont="1" applyBorder="1" applyAlignment="1">
      <alignment horizontal="left" vertical="center" wrapText="1"/>
    </xf>
    <xf numFmtId="0" fontId="8" fillId="0" borderId="53" xfId="0" applyFont="1" applyBorder="1" applyAlignment="1">
      <alignment horizontal="left" vertical="center" wrapText="1"/>
    </xf>
    <xf numFmtId="0" fontId="55" fillId="29" borderId="22" xfId="0" applyFont="1" applyFill="1" applyBorder="1" applyAlignment="1">
      <alignment horizontal="center" vertical="center" wrapText="1"/>
    </xf>
    <xf numFmtId="0" fontId="55" fillId="29" borderId="11" xfId="0" applyFont="1" applyFill="1" applyBorder="1" applyAlignment="1">
      <alignment horizontal="center" vertical="center" wrapText="1"/>
    </xf>
    <xf numFmtId="0" fontId="55" fillId="29" borderId="12" xfId="0" applyFont="1" applyFill="1" applyBorder="1" applyAlignment="1">
      <alignment horizontal="center" vertical="center" wrapText="1"/>
    </xf>
    <xf numFmtId="0" fontId="55" fillId="0" borderId="52"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53" xfId="0" applyFont="1" applyBorder="1" applyAlignment="1">
      <alignment horizontal="center" vertical="center" wrapText="1"/>
    </xf>
    <xf numFmtId="0" fontId="53" fillId="0" borderId="34" xfId="0" applyFont="1" applyFill="1" applyBorder="1" applyAlignment="1">
      <alignment horizontal="center" vertical="center" wrapText="1"/>
    </xf>
    <xf numFmtId="0" fontId="53" fillId="0" borderId="35" xfId="0" applyFont="1" applyFill="1" applyBorder="1" applyAlignment="1">
      <alignment horizontal="center" vertical="center" wrapText="1"/>
    </xf>
    <xf numFmtId="0" fontId="53" fillId="0" borderId="36" xfId="0" applyFont="1" applyFill="1" applyBorder="1" applyAlignment="1">
      <alignment horizontal="center" vertical="center" wrapText="1"/>
    </xf>
    <xf numFmtId="0" fontId="8" fillId="0" borderId="30" xfId="63" applyFont="1" applyFill="1" applyBorder="1" applyAlignment="1">
      <alignment horizontal="right" vertical="center" wrapText="1"/>
    </xf>
    <xf numFmtId="0" fontId="8" fillId="0" borderId="11" xfId="63" applyFont="1" applyFill="1" applyBorder="1" applyAlignment="1">
      <alignment horizontal="right" vertical="center" wrapText="1"/>
    </xf>
    <xf numFmtId="0" fontId="64" fillId="0" borderId="0" xfId="63" applyFont="1" applyAlignment="1">
      <alignment horizontal="center" vertical="center"/>
    </xf>
    <xf numFmtId="0" fontId="4" fillId="0" borderId="0" xfId="0" applyFont="1" applyFill="1" applyAlignment="1">
      <alignment horizontal="center" vertical="center" wrapText="1"/>
    </xf>
    <xf numFmtId="49" fontId="57" fillId="0" borderId="63" xfId="63" applyNumberFormat="1" applyFont="1" applyFill="1" applyBorder="1" applyAlignment="1">
      <alignment horizontal="center" vertical="center"/>
    </xf>
    <xf numFmtId="0" fontId="56" fillId="0" borderId="64" xfId="63" applyFont="1" applyBorder="1" applyAlignment="1">
      <alignment horizontal="center" vertical="center"/>
    </xf>
    <xf numFmtId="0" fontId="53" fillId="0" borderId="45" xfId="63" applyFont="1" applyFill="1" applyBorder="1" applyAlignment="1">
      <alignment horizontal="center" vertical="center"/>
    </xf>
    <xf numFmtId="0" fontId="56" fillId="0" borderId="59" xfId="63" applyFont="1" applyBorder="1" applyAlignment="1">
      <alignment horizontal="center" vertical="center"/>
    </xf>
    <xf numFmtId="164" fontId="53" fillId="0" borderId="14" xfId="202" applyFont="1" applyFill="1" applyBorder="1" applyAlignment="1">
      <alignment horizontal="center" vertical="center"/>
    </xf>
    <xf numFmtId="164" fontId="53" fillId="0" borderId="18" xfId="202" applyFont="1" applyFill="1" applyBorder="1" applyAlignment="1">
      <alignment horizontal="center" vertical="center"/>
    </xf>
    <xf numFmtId="0" fontId="58" fillId="0" borderId="45" xfId="63" applyFont="1" applyFill="1" applyBorder="1" applyAlignment="1">
      <alignment horizontal="center" vertical="center"/>
    </xf>
    <xf numFmtId="0" fontId="58" fillId="0" borderId="59" xfId="63" applyFont="1" applyFill="1" applyBorder="1" applyAlignment="1">
      <alignment horizontal="center" vertical="center"/>
    </xf>
    <xf numFmtId="0" fontId="58" fillId="22" borderId="62" xfId="63" applyFont="1" applyFill="1" applyBorder="1" applyAlignment="1">
      <alignment horizontal="right" vertical="center"/>
    </xf>
    <xf numFmtId="0" fontId="58" fillId="22" borderId="43" xfId="63" applyFont="1" applyFill="1" applyBorder="1" applyAlignment="1">
      <alignment horizontal="right" vertical="center"/>
    </xf>
    <xf numFmtId="4" fontId="4" fillId="0" borderId="18" xfId="0" applyNumberFormat="1" applyFont="1" applyFill="1" applyBorder="1" applyAlignment="1">
      <alignment horizontal="right" vertical="center"/>
    </xf>
    <xf numFmtId="4" fontId="4" fillId="0" borderId="19" xfId="0" applyNumberFormat="1" applyFont="1" applyFill="1" applyBorder="1" applyAlignment="1">
      <alignment horizontal="right" vertical="center"/>
    </xf>
    <xf numFmtId="4" fontId="4" fillId="0" borderId="20" xfId="0" applyNumberFormat="1" applyFont="1" applyFill="1" applyBorder="1" applyAlignment="1">
      <alignment horizontal="right" vertical="center"/>
    </xf>
    <xf numFmtId="4" fontId="4" fillId="0" borderId="22" xfId="0" applyNumberFormat="1" applyFont="1" applyFill="1" applyBorder="1" applyAlignment="1">
      <alignment horizontal="right" vertical="center"/>
    </xf>
    <xf numFmtId="4" fontId="4" fillId="0" borderId="11" xfId="0" applyNumberFormat="1" applyFont="1" applyFill="1" applyBorder="1" applyAlignment="1">
      <alignment horizontal="right" vertical="center"/>
    </xf>
    <xf numFmtId="4" fontId="4" fillId="0" borderId="12" xfId="0" applyNumberFormat="1" applyFont="1" applyFill="1" applyBorder="1" applyAlignment="1">
      <alignment horizontal="right" vertical="center"/>
    </xf>
    <xf numFmtId="0" fontId="45" fillId="20" borderId="22" xfId="0" applyFont="1" applyFill="1" applyBorder="1" applyAlignment="1">
      <alignment horizontal="right" vertical="center" wrapText="1"/>
    </xf>
    <xf numFmtId="0" fontId="45" fillId="20" borderId="11" xfId="0" applyFont="1" applyFill="1" applyBorder="1" applyAlignment="1">
      <alignment horizontal="right" vertical="center" wrapText="1"/>
    </xf>
    <xf numFmtId="0" fontId="45" fillId="20" borderId="12" xfId="0" applyFont="1" applyFill="1" applyBorder="1" applyAlignment="1">
      <alignment horizontal="right" vertical="center" wrapText="1"/>
    </xf>
    <xf numFmtId="0" fontId="45" fillId="0" borderId="0" xfId="0" applyFont="1" applyFill="1" applyAlignment="1">
      <alignment horizontal="center" vertical="center" wrapText="1"/>
    </xf>
    <xf numFmtId="0" fontId="46" fillId="0" borderId="0" xfId="0" applyFont="1" applyFill="1" applyAlignment="1">
      <alignment horizontal="center" vertical="center"/>
    </xf>
    <xf numFmtId="0" fontId="4" fillId="0" borderId="22" xfId="0" applyFont="1" applyFill="1" applyBorder="1" applyAlignment="1">
      <alignment horizontal="right" vertical="center" wrapText="1"/>
    </xf>
    <xf numFmtId="0" fontId="4" fillId="0" borderId="11" xfId="0" applyFont="1" applyFill="1" applyBorder="1" applyAlignment="1">
      <alignment horizontal="right" vertical="center" wrapText="1"/>
    </xf>
    <xf numFmtId="0" fontId="4" fillId="0" borderId="12" xfId="0" applyFont="1" applyFill="1" applyBorder="1" applyAlignment="1">
      <alignment horizontal="right" vertical="center" wrapText="1"/>
    </xf>
    <xf numFmtId="0" fontId="7" fillId="0" borderId="52"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53" xfId="0" applyFont="1" applyFill="1" applyBorder="1" applyAlignment="1">
      <alignment horizontal="left" vertical="center" wrapText="1"/>
    </xf>
    <xf numFmtId="0" fontId="44" fillId="29" borderId="22" xfId="0" applyFont="1" applyFill="1" applyBorder="1" applyAlignment="1">
      <alignment horizontal="center" vertical="center" wrapText="1"/>
    </xf>
    <xf numFmtId="0" fontId="44" fillId="29" borderId="11" xfId="0" applyFont="1" applyFill="1" applyBorder="1" applyAlignment="1">
      <alignment horizontal="center" vertical="center" wrapText="1"/>
    </xf>
    <xf numFmtId="0" fontId="44" fillId="29" borderId="12" xfId="0" applyFont="1" applyFill="1" applyBorder="1" applyAlignment="1">
      <alignment horizontal="center" vertical="center" wrapText="1"/>
    </xf>
    <xf numFmtId="0" fontId="44" fillId="0" borderId="18" xfId="0" applyFont="1" applyFill="1" applyBorder="1" applyAlignment="1">
      <alignment horizontal="right" vertical="center" wrapText="1"/>
    </xf>
    <xf numFmtId="0" fontId="44" fillId="0" borderId="19" xfId="0" applyFont="1" applyFill="1" applyBorder="1" applyAlignment="1">
      <alignment horizontal="right" vertical="center" wrapText="1"/>
    </xf>
    <xf numFmtId="0" fontId="4" fillId="25" borderId="18" xfId="0" applyFont="1" applyFill="1" applyBorder="1" applyAlignment="1">
      <alignment horizontal="left" vertical="center" wrapText="1"/>
    </xf>
    <xf numFmtId="0" fontId="45" fillId="25" borderId="19" xfId="0" applyFont="1" applyFill="1" applyBorder="1" applyAlignment="1">
      <alignment horizontal="left" vertical="center" wrapText="1"/>
    </xf>
    <xf numFmtId="0" fontId="45" fillId="25" borderId="20" xfId="0" applyFont="1" applyFill="1" applyBorder="1" applyAlignment="1">
      <alignment horizontal="left" vertical="center" wrapText="1"/>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16" xfId="0" applyFont="1" applyBorder="1" applyAlignment="1">
      <alignment horizontal="center" vertical="center"/>
    </xf>
    <xf numFmtId="49" fontId="64" fillId="0" borderId="70" xfId="63" applyNumberFormat="1" applyFont="1" applyFill="1" applyBorder="1" applyAlignment="1">
      <alignment horizontal="center" vertical="center"/>
    </xf>
    <xf numFmtId="0" fontId="62" fillId="0" borderId="70" xfId="63" applyFont="1" applyBorder="1" applyAlignment="1">
      <alignment horizontal="center" vertical="center"/>
    </xf>
    <xf numFmtId="0" fontId="61" fillId="0" borderId="0" xfId="0" applyFont="1" applyBorder="1" applyAlignment="1">
      <alignment horizontal="center" vertical="center" wrapText="1"/>
    </xf>
    <xf numFmtId="49" fontId="8" fillId="0" borderId="59" xfId="63" applyNumberFormat="1" applyFont="1" applyBorder="1" applyAlignment="1">
      <alignment horizontal="center" vertical="center"/>
    </xf>
    <xf numFmtId="49" fontId="60" fillId="0" borderId="59" xfId="63" applyNumberFormat="1" applyFont="1" applyBorder="1" applyAlignment="1">
      <alignment horizontal="center" vertical="center"/>
    </xf>
    <xf numFmtId="0" fontId="63" fillId="0" borderId="22" xfId="0" applyFont="1" applyBorder="1" applyAlignment="1">
      <alignment horizontal="right" vertical="center" wrapText="1"/>
    </xf>
    <xf numFmtId="0" fontId="63" fillId="0" borderId="11" xfId="0" applyFont="1" applyBorder="1" applyAlignment="1">
      <alignment horizontal="right" vertical="center" wrapText="1"/>
    </xf>
    <xf numFmtId="0" fontId="63" fillId="0" borderId="12" xfId="0" applyFont="1" applyBorder="1" applyAlignment="1">
      <alignment horizontal="right" vertical="center" wrapText="1"/>
    </xf>
    <xf numFmtId="0" fontId="60" fillId="0" borderId="59" xfId="63" applyFont="1" applyFill="1" applyBorder="1" applyAlignment="1">
      <alignment horizontal="center" vertical="center"/>
    </xf>
    <xf numFmtId="0" fontId="60" fillId="0" borderId="31" xfId="63" applyFont="1" applyFill="1" applyBorder="1" applyAlignment="1">
      <alignment horizontal="center" vertical="center"/>
    </xf>
    <xf numFmtId="0" fontId="68" fillId="22" borderId="48" xfId="63" applyFont="1" applyFill="1" applyBorder="1" applyAlignment="1">
      <alignment horizontal="right" vertical="center"/>
    </xf>
    <xf numFmtId="0" fontId="68" fillId="22" borderId="43" xfId="63" applyFont="1" applyFill="1" applyBorder="1" applyAlignment="1">
      <alignment horizontal="right" vertical="center"/>
    </xf>
    <xf numFmtId="0" fontId="60" fillId="0" borderId="22" xfId="63" applyFont="1" applyBorder="1" applyAlignment="1">
      <alignment horizontal="center" vertical="center"/>
    </xf>
    <xf numFmtId="0" fontId="60" fillId="0" borderId="11" xfId="63" applyFont="1" applyBorder="1" applyAlignment="1">
      <alignment horizontal="center" vertical="center"/>
    </xf>
    <xf numFmtId="0" fontId="60" fillId="0" borderId="12" xfId="63" applyFont="1" applyBorder="1" applyAlignment="1">
      <alignment horizontal="center" vertical="center"/>
    </xf>
    <xf numFmtId="0" fontId="68" fillId="0" borderId="67" xfId="63" applyFont="1" applyFill="1" applyBorder="1" applyAlignment="1">
      <alignment horizontal="center" vertical="center"/>
    </xf>
    <xf numFmtId="0" fontId="68" fillId="0" borderId="68" xfId="63" applyFont="1" applyFill="1" applyBorder="1" applyAlignment="1">
      <alignment horizontal="center" vertical="center"/>
    </xf>
    <xf numFmtId="0" fontId="68" fillId="0" borderId="69" xfId="63" applyFont="1" applyFill="1" applyBorder="1" applyAlignment="1">
      <alignment horizontal="center" vertical="center"/>
    </xf>
    <xf numFmtId="0" fontId="60" fillId="0" borderId="70" xfId="63" applyFont="1" applyFill="1" applyBorder="1" applyAlignment="1">
      <alignment horizontal="center" vertical="center"/>
    </xf>
    <xf numFmtId="0" fontId="61" fillId="29" borderId="22" xfId="0" applyFont="1" applyFill="1" applyBorder="1" applyAlignment="1">
      <alignment horizontal="center" vertical="center" wrapText="1"/>
    </xf>
    <xf numFmtId="0" fontId="61" fillId="29" borderId="11" xfId="0" applyFont="1" applyFill="1" applyBorder="1" applyAlignment="1">
      <alignment horizontal="center" vertical="center" wrapText="1"/>
    </xf>
    <xf numFmtId="0" fontId="61" fillId="29" borderId="12" xfId="0" applyFont="1" applyFill="1" applyBorder="1" applyAlignment="1">
      <alignment horizontal="center" vertical="center" wrapText="1"/>
    </xf>
    <xf numFmtId="0" fontId="68" fillId="27" borderId="22" xfId="202" applyNumberFormat="1" applyFont="1" applyFill="1" applyBorder="1" applyAlignment="1">
      <alignment horizontal="center" vertical="center"/>
    </xf>
    <xf numFmtId="0" fontId="68" fillId="27" borderId="11" xfId="202" applyNumberFormat="1" applyFont="1" applyFill="1" applyBorder="1" applyAlignment="1">
      <alignment horizontal="center" vertical="center"/>
    </xf>
    <xf numFmtId="0" fontId="68" fillId="27" borderId="12" xfId="202" applyNumberFormat="1" applyFont="1" applyFill="1" applyBorder="1" applyAlignment="1">
      <alignment horizontal="center" vertical="center"/>
    </xf>
    <xf numFmtId="0" fontId="61" fillId="0" borderId="0" xfId="0" applyFont="1" applyBorder="1" applyAlignment="1">
      <alignment horizontal="left" vertical="center" wrapText="1"/>
    </xf>
    <xf numFmtId="10" fontId="63" fillId="0" borderId="11" xfId="0" applyNumberFormat="1" applyFont="1" applyBorder="1" applyAlignment="1">
      <alignment horizontal="left" vertical="center" wrapText="1"/>
    </xf>
    <xf numFmtId="10" fontId="63" fillId="0" borderId="12" xfId="0" applyNumberFormat="1" applyFont="1" applyBorder="1" applyAlignment="1">
      <alignment horizontal="left"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3" fillId="0" borderId="13" xfId="104" applyFont="1" applyBorder="1" applyAlignment="1">
      <alignment horizontal="left" vertical="center"/>
    </xf>
    <xf numFmtId="0" fontId="3" fillId="0" borderId="0" xfId="104" applyFont="1" applyBorder="1" applyAlignment="1">
      <alignment horizontal="left" vertical="center"/>
    </xf>
    <xf numFmtId="0" fontId="3" fillId="0" borderId="17" xfId="104" applyFont="1" applyBorder="1" applyAlignment="1">
      <alignment horizontal="left"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52" xfId="0" applyBorder="1" applyAlignment="1">
      <alignment horizontal="left" vertical="center"/>
    </xf>
    <xf numFmtId="0" fontId="0" fillId="0" borderId="0" xfId="0" applyBorder="1" applyAlignment="1">
      <alignment horizontal="left" vertical="center"/>
    </xf>
    <xf numFmtId="0" fontId="0" fillId="0" borderId="53" xfId="0" applyBorder="1" applyAlignment="1">
      <alignment horizontal="left" vertical="center"/>
    </xf>
    <xf numFmtId="0" fontId="35" fillId="28" borderId="34" xfId="0" applyFont="1" applyFill="1" applyBorder="1" applyAlignment="1">
      <alignment horizontal="center" vertical="center"/>
    </xf>
    <xf numFmtId="0" fontId="35" fillId="28" borderId="35" xfId="0" applyFont="1" applyFill="1" applyBorder="1" applyAlignment="1">
      <alignment horizontal="center" vertical="center"/>
    </xf>
    <xf numFmtId="0" fontId="35" fillId="28" borderId="36" xfId="0" applyFont="1" applyFill="1" applyBorder="1" applyAlignment="1">
      <alignment horizontal="center" vertical="center"/>
    </xf>
    <xf numFmtId="0" fontId="35" fillId="28" borderId="52" xfId="0" applyFont="1" applyFill="1" applyBorder="1" applyAlignment="1">
      <alignment horizontal="center" vertical="center"/>
    </xf>
    <xf numFmtId="0" fontId="35" fillId="28" borderId="0" xfId="0" applyFont="1" applyFill="1" applyBorder="1" applyAlignment="1">
      <alignment horizontal="center" vertical="center"/>
    </xf>
    <xf numFmtId="0" fontId="35" fillId="28" borderId="53" xfId="0" applyFont="1" applyFill="1" applyBorder="1" applyAlignment="1">
      <alignment horizontal="center" vertical="center"/>
    </xf>
    <xf numFmtId="0" fontId="35" fillId="28" borderId="65" xfId="0" applyFont="1" applyFill="1" applyBorder="1" applyAlignment="1">
      <alignment horizontal="center" vertical="center"/>
    </xf>
    <xf numFmtId="0" fontId="35" fillId="28" borderId="21" xfId="0" applyFont="1" applyFill="1" applyBorder="1" applyAlignment="1">
      <alignment horizontal="center" vertical="center"/>
    </xf>
    <xf numFmtId="0" fontId="35" fillId="28" borderId="66" xfId="0" applyFont="1" applyFill="1" applyBorder="1" applyAlignment="1">
      <alignment horizontal="center" vertical="center"/>
    </xf>
    <xf numFmtId="0" fontId="7" fillId="29" borderId="22" xfId="104" applyFont="1" applyFill="1" applyBorder="1" applyAlignment="1">
      <alignment horizontal="center" vertical="center"/>
    </xf>
    <xf numFmtId="0" fontId="7" fillId="29" borderId="11" xfId="104" applyFont="1" applyFill="1" applyBorder="1" applyAlignment="1">
      <alignment horizontal="center" vertical="center"/>
    </xf>
    <xf numFmtId="0" fontId="7" fillId="29" borderId="12" xfId="104" applyFont="1" applyFill="1" applyBorder="1" applyAlignment="1">
      <alignment horizontal="center" vertical="center"/>
    </xf>
    <xf numFmtId="0" fontId="14" fillId="33" borderId="24" xfId="63" applyFont="1" applyFill="1" applyBorder="1" applyAlignment="1">
      <alignment horizontal="left" vertical="center" wrapText="1"/>
    </xf>
    <xf numFmtId="0" fontId="15" fillId="0" borderId="24" xfId="63" applyFont="1" applyFill="1" applyBorder="1" applyAlignment="1">
      <alignment horizontal="center" vertical="center" wrapText="1"/>
    </xf>
    <xf numFmtId="0" fontId="15" fillId="0" borderId="54" xfId="63" applyFont="1" applyFill="1" applyBorder="1" applyAlignment="1">
      <alignment horizontal="center" vertical="center" wrapText="1"/>
    </xf>
    <xf numFmtId="0" fontId="15" fillId="0" borderId="44" xfId="63" applyFont="1" applyFill="1" applyBorder="1" applyAlignment="1">
      <alignment horizontal="center" vertical="center" wrapText="1"/>
    </xf>
    <xf numFmtId="0" fontId="14" fillId="33" borderId="54" xfId="63" applyFont="1" applyFill="1" applyBorder="1" applyAlignment="1">
      <alignment horizontal="left" vertical="center" wrapText="1"/>
    </xf>
    <xf numFmtId="0" fontId="14" fillId="33" borderId="28" xfId="63" applyFont="1" applyFill="1" applyBorder="1" applyAlignment="1">
      <alignment horizontal="left" vertical="center" wrapText="1"/>
    </xf>
    <xf numFmtId="0" fontId="14" fillId="33" borderId="44" xfId="63" applyFont="1" applyFill="1" applyBorder="1" applyAlignment="1">
      <alignment horizontal="left" vertical="center" wrapText="1"/>
    </xf>
    <xf numFmtId="0" fontId="15" fillId="0" borderId="54" xfId="63" applyFont="1" applyFill="1" applyBorder="1" applyAlignment="1">
      <alignment horizontal="left" vertical="center" wrapText="1"/>
    </xf>
    <xf numFmtId="0" fontId="15" fillId="0" borderId="28" xfId="63" applyFont="1" applyFill="1" applyBorder="1" applyAlignment="1">
      <alignment horizontal="left" vertical="center" wrapText="1"/>
    </xf>
    <xf numFmtId="0" fontId="15" fillId="0" borderId="44" xfId="63" applyFont="1" applyFill="1" applyBorder="1" applyAlignment="1">
      <alignment horizontal="left" vertical="center" wrapText="1"/>
    </xf>
    <xf numFmtId="0" fontId="14" fillId="0" borderId="54" xfId="63" applyFont="1" applyFill="1" applyBorder="1" applyAlignment="1">
      <alignment horizontal="right" vertical="center"/>
    </xf>
    <xf numFmtId="0" fontId="14" fillId="0" borderId="28" xfId="63" applyFont="1" applyFill="1" applyBorder="1" applyAlignment="1">
      <alignment horizontal="right" vertical="center"/>
    </xf>
    <xf numFmtId="0" fontId="14" fillId="0" borderId="44" xfId="63" applyFont="1" applyFill="1" applyBorder="1" applyAlignment="1">
      <alignment horizontal="right" vertical="center"/>
    </xf>
    <xf numFmtId="43" fontId="80" fillId="0" borderId="0" xfId="135" applyFont="1" applyAlignment="1">
      <alignment horizontal="center" vertical="center"/>
    </xf>
    <xf numFmtId="0" fontId="74" fillId="27" borderId="54" xfId="63" applyFont="1" applyFill="1" applyBorder="1" applyAlignment="1">
      <alignment horizontal="center" vertical="center"/>
    </xf>
    <xf numFmtId="0" fontId="74" fillId="27" borderId="28" xfId="63" applyFont="1" applyFill="1" applyBorder="1" applyAlignment="1">
      <alignment horizontal="center" vertical="center"/>
    </xf>
    <xf numFmtId="0" fontId="74" fillId="27" borderId="44" xfId="63" applyFont="1" applyFill="1" applyBorder="1" applyAlignment="1">
      <alignment horizontal="center" vertical="center"/>
    </xf>
    <xf numFmtId="0" fontId="42" fillId="0" borderId="54" xfId="63" applyFont="1" applyBorder="1" applyAlignment="1">
      <alignment horizontal="right" vertical="center" wrapText="1"/>
    </xf>
    <xf numFmtId="0" fontId="42" fillId="0" borderId="28" xfId="63" applyFont="1" applyBorder="1" applyAlignment="1">
      <alignment horizontal="right" vertical="center" wrapText="1"/>
    </xf>
    <xf numFmtId="0" fontId="42" fillId="0" borderId="44" xfId="63" applyFont="1" applyBorder="1" applyAlignment="1">
      <alignment horizontal="right" vertical="center" wrapText="1"/>
    </xf>
    <xf numFmtId="0" fontId="36" fillId="0" borderId="54" xfId="63" applyFont="1" applyFill="1" applyBorder="1" applyAlignment="1">
      <alignment horizontal="center" vertical="center"/>
    </xf>
    <xf numFmtId="0" fontId="36" fillId="0" borderId="28" xfId="63" applyFont="1" applyFill="1" applyBorder="1" applyAlignment="1">
      <alignment horizontal="center" vertical="center"/>
    </xf>
    <xf numFmtId="0" fontId="36" fillId="0" borderId="44" xfId="63" applyFont="1" applyFill="1" applyBorder="1" applyAlignment="1">
      <alignment horizontal="center" vertical="center"/>
    </xf>
    <xf numFmtId="0" fontId="36" fillId="0" borderId="54" xfId="63" applyFont="1" applyFill="1" applyBorder="1" applyAlignment="1">
      <alignment horizontal="left" vertical="center"/>
    </xf>
    <xf numFmtId="0" fontId="36" fillId="0" borderId="28" xfId="63" applyFont="1" applyFill="1" applyBorder="1" applyAlignment="1">
      <alignment horizontal="left" vertical="center"/>
    </xf>
    <xf numFmtId="0" fontId="36" fillId="0" borderId="44" xfId="63" applyFont="1" applyFill="1" applyBorder="1" applyAlignment="1">
      <alignment horizontal="left" vertical="center"/>
    </xf>
    <xf numFmtId="0" fontId="13" fillId="0" borderId="54" xfId="63" applyFont="1" applyFill="1" applyBorder="1" applyAlignment="1">
      <alignment horizontal="left" vertical="center"/>
    </xf>
    <xf numFmtId="0" fontId="40" fillId="33" borderId="24" xfId="63" applyFont="1" applyFill="1" applyBorder="1" applyAlignment="1">
      <alignment horizontal="left" vertical="center" wrapText="1"/>
    </xf>
    <xf numFmtId="0" fontId="14" fillId="27" borderId="54" xfId="63" applyFont="1" applyFill="1" applyBorder="1" applyAlignment="1">
      <alignment horizontal="center" vertical="center"/>
    </xf>
    <xf numFmtId="0" fontId="14" fillId="27" borderId="28" xfId="63" applyFont="1" applyFill="1" applyBorder="1" applyAlignment="1">
      <alignment horizontal="center" vertical="center"/>
    </xf>
    <xf numFmtId="0" fontId="14" fillId="27" borderId="44" xfId="63" applyFont="1" applyFill="1" applyBorder="1" applyAlignment="1">
      <alignment horizontal="center" vertical="center"/>
    </xf>
    <xf numFmtId="43" fontId="15" fillId="0" borderId="54" xfId="100" applyNumberFormat="1" applyFont="1" applyFill="1" applyBorder="1" applyAlignment="1">
      <alignment horizontal="center" vertical="center"/>
    </xf>
    <xf numFmtId="43" fontId="15" fillId="0" borderId="44" xfId="100" applyNumberFormat="1" applyFont="1" applyFill="1" applyBorder="1" applyAlignment="1">
      <alignment horizontal="center" vertical="center"/>
    </xf>
    <xf numFmtId="0" fontId="36" fillId="0" borderId="0" xfId="63" applyFont="1" applyFill="1" applyBorder="1" applyAlignment="1">
      <alignment horizontal="right" vertical="center"/>
    </xf>
    <xf numFmtId="0" fontId="36" fillId="0" borderId="0" xfId="63" applyFont="1" applyFill="1" applyBorder="1" applyAlignment="1">
      <alignment horizontal="left" vertical="center"/>
    </xf>
    <xf numFmtId="0" fontId="42" fillId="0" borderId="0" xfId="63" applyFont="1" applyAlignment="1">
      <alignment horizontal="center" vertical="center"/>
    </xf>
    <xf numFmtId="43" fontId="15" fillId="0" borderId="54" xfId="64" applyNumberFormat="1" applyFont="1" applyBorder="1" applyAlignment="1">
      <alignment horizontal="center" vertical="center" wrapText="1"/>
    </xf>
    <xf numFmtId="43" fontId="15" fillId="0" borderId="44" xfId="64" applyNumberFormat="1" applyFont="1" applyBorder="1" applyAlignment="1">
      <alignment horizontal="center" vertical="center" wrapText="1"/>
    </xf>
    <xf numFmtId="0" fontId="36" fillId="0" borderId="0" xfId="63" applyFont="1" applyBorder="1" applyAlignment="1">
      <alignment horizontal="right" vertical="center" wrapText="1"/>
    </xf>
    <xf numFmtId="0" fontId="36" fillId="0" borderId="0" xfId="63" applyFont="1" applyBorder="1" applyAlignment="1">
      <alignment horizontal="left" vertical="center" wrapText="1"/>
    </xf>
    <xf numFmtId="0" fontId="42" fillId="0" borderId="0" xfId="63" applyFont="1" applyBorder="1" applyAlignment="1">
      <alignment horizontal="left" vertical="center"/>
    </xf>
    <xf numFmtId="0" fontId="36" fillId="0" borderId="0" xfId="63" applyFont="1" applyAlignment="1">
      <alignment horizontal="center" vertical="center"/>
    </xf>
    <xf numFmtId="0" fontId="15" fillId="0" borderId="54" xfId="64" applyFont="1" applyBorder="1" applyAlignment="1">
      <alignment horizontal="left" vertical="center" wrapText="1"/>
    </xf>
    <xf numFmtId="0" fontId="15" fillId="0" borderId="28" xfId="64" applyFont="1" applyBorder="1" applyAlignment="1">
      <alignment horizontal="left" vertical="center" wrapText="1"/>
    </xf>
    <xf numFmtId="0" fontId="15" fillId="0" borderId="44" xfId="64" applyFont="1" applyBorder="1" applyAlignment="1">
      <alignment horizontal="left" vertical="center" wrapText="1"/>
    </xf>
    <xf numFmtId="0" fontId="13" fillId="0" borderId="24" xfId="63" applyFont="1" applyBorder="1" applyAlignment="1">
      <alignment horizontal="right" vertical="center"/>
    </xf>
    <xf numFmtId="0" fontId="36" fillId="0" borderId="24" xfId="63" applyFont="1" applyBorder="1" applyAlignment="1">
      <alignment horizontal="right" vertical="center"/>
    </xf>
    <xf numFmtId="0" fontId="40" fillId="33" borderId="54" xfId="63" applyFont="1" applyFill="1" applyBorder="1" applyAlignment="1">
      <alignment horizontal="left" vertical="center" wrapText="1"/>
    </xf>
    <xf numFmtId="0" fontId="40" fillId="33" borderId="28" xfId="63" applyFont="1" applyFill="1" applyBorder="1" applyAlignment="1">
      <alignment horizontal="left" vertical="center" wrapText="1"/>
    </xf>
    <xf numFmtId="0" fontId="40" fillId="33" borderId="44" xfId="63" applyFont="1" applyFill="1" applyBorder="1" applyAlignment="1">
      <alignment horizontal="left" vertical="center" wrapText="1"/>
    </xf>
    <xf numFmtId="0" fontId="36" fillId="0" borderId="0" xfId="63" applyFont="1" applyBorder="1" applyAlignment="1">
      <alignment horizontal="center" vertical="center"/>
    </xf>
    <xf numFmtId="0" fontId="43" fillId="0" borderId="0" xfId="63" applyFont="1" applyBorder="1" applyAlignment="1">
      <alignment horizontal="left" vertical="center"/>
    </xf>
    <xf numFmtId="0" fontId="42" fillId="0" borderId="24" xfId="63" applyFont="1" applyBorder="1" applyAlignment="1">
      <alignment horizontal="right" vertical="center"/>
    </xf>
    <xf numFmtId="0" fontId="70" fillId="28" borderId="34" xfId="63" applyFont="1" applyFill="1" applyBorder="1" applyAlignment="1">
      <alignment horizontal="center" vertical="center"/>
    </xf>
    <xf numFmtId="0" fontId="70" fillId="28" borderId="35" xfId="63" applyFont="1" applyFill="1" applyBorder="1" applyAlignment="1">
      <alignment horizontal="center" vertical="center"/>
    </xf>
    <xf numFmtId="0" fontId="70" fillId="28" borderId="36" xfId="63" applyFont="1" applyFill="1" applyBorder="1" applyAlignment="1">
      <alignment horizontal="center" vertical="center"/>
    </xf>
    <xf numFmtId="0" fontId="70" fillId="28" borderId="52" xfId="63" applyFont="1" applyFill="1" applyBorder="1" applyAlignment="1">
      <alignment horizontal="center" vertical="center"/>
    </xf>
    <xf numFmtId="0" fontId="70" fillId="28" borderId="0" xfId="63" applyFont="1" applyFill="1" applyBorder="1" applyAlignment="1">
      <alignment horizontal="center" vertical="center"/>
    </xf>
    <xf numFmtId="0" fontId="70" fillId="28" borderId="53" xfId="63" applyFont="1" applyFill="1" applyBorder="1" applyAlignment="1">
      <alignment horizontal="center" vertical="center"/>
    </xf>
    <xf numFmtId="0" fontId="70" fillId="28" borderId="65" xfId="63" applyFont="1" applyFill="1" applyBorder="1" applyAlignment="1">
      <alignment horizontal="center" vertical="center"/>
    </xf>
    <xf numFmtId="0" fontId="70" fillId="28" borderId="21" xfId="63" applyFont="1" applyFill="1" applyBorder="1" applyAlignment="1">
      <alignment horizontal="center" vertical="center"/>
    </xf>
    <xf numFmtId="0" fontId="70" fillId="28" borderId="66" xfId="63" applyFont="1" applyFill="1" applyBorder="1" applyAlignment="1">
      <alignment horizontal="center" vertical="center"/>
    </xf>
    <xf numFmtId="0" fontId="37" fillId="0" borderId="0" xfId="63" applyFont="1" applyBorder="1" applyAlignment="1">
      <alignment horizontal="center" vertical="center"/>
    </xf>
    <xf numFmtId="0" fontId="42" fillId="0" borderId="0" xfId="63" applyFont="1" applyBorder="1" applyAlignment="1">
      <alignment horizontal="right" vertical="center" wrapText="1"/>
    </xf>
    <xf numFmtId="0" fontId="13" fillId="0" borderId="54" xfId="63" applyFont="1" applyFill="1" applyBorder="1" applyAlignment="1">
      <alignment horizontal="left" vertical="center" wrapText="1"/>
    </xf>
    <xf numFmtId="0" fontId="13" fillId="0" borderId="28" xfId="63" applyFont="1" applyFill="1" applyBorder="1" applyAlignment="1">
      <alignment horizontal="left" vertical="center" wrapText="1"/>
    </xf>
    <xf numFmtId="0" fontId="36" fillId="0" borderId="0" xfId="63" applyFont="1" applyBorder="1" applyAlignment="1">
      <alignment horizontal="left" vertical="center"/>
    </xf>
    <xf numFmtId="0" fontId="40" fillId="27" borderId="54" xfId="63" applyFont="1" applyFill="1" applyBorder="1" applyAlignment="1">
      <alignment horizontal="center" vertical="center"/>
    </xf>
    <xf numFmtId="0" fontId="40" fillId="27" borderId="28" xfId="63" applyFont="1" applyFill="1" applyBorder="1" applyAlignment="1">
      <alignment horizontal="center" vertical="center"/>
    </xf>
    <xf numFmtId="0" fontId="40" fillId="27" borderId="44" xfId="63" applyFont="1" applyFill="1" applyBorder="1" applyAlignment="1">
      <alignment horizontal="center" vertical="center"/>
    </xf>
    <xf numFmtId="0" fontId="14" fillId="0" borderId="54" xfId="64" applyFont="1" applyFill="1" applyBorder="1" applyAlignment="1">
      <alignment horizontal="center" vertical="center"/>
    </xf>
    <xf numFmtId="0" fontId="14" fillId="0" borderId="28" xfId="64" applyFont="1" applyFill="1" applyBorder="1" applyAlignment="1">
      <alignment horizontal="center" vertical="center"/>
    </xf>
    <xf numFmtId="0" fontId="14" fillId="0" borderId="44" xfId="64" applyFont="1" applyFill="1" applyBorder="1" applyAlignment="1">
      <alignment horizontal="center" vertical="center"/>
    </xf>
    <xf numFmtId="0" fontId="15" fillId="0" borderId="54" xfId="64" applyFont="1" applyFill="1" applyBorder="1" applyAlignment="1">
      <alignment horizontal="center" vertical="center" wrapText="1"/>
    </xf>
    <xf numFmtId="0" fontId="15" fillId="0" borderId="44" xfId="64" applyFont="1" applyFill="1" applyBorder="1" applyAlignment="1">
      <alignment horizontal="center" vertical="center" wrapText="1"/>
    </xf>
    <xf numFmtId="0" fontId="15" fillId="0" borderId="54" xfId="64" applyFont="1" applyFill="1" applyBorder="1" applyAlignment="1">
      <alignment horizontal="center" vertical="center"/>
    </xf>
    <xf numFmtId="0" fontId="15" fillId="0" borderId="28" xfId="64" applyFont="1" applyFill="1" applyBorder="1" applyAlignment="1">
      <alignment horizontal="center" vertical="center"/>
    </xf>
    <xf numFmtId="0" fontId="15" fillId="0" borderId="44" xfId="64" applyFont="1" applyFill="1" applyBorder="1" applyAlignment="1">
      <alignment horizontal="center" vertical="center"/>
    </xf>
    <xf numFmtId="0" fontId="13" fillId="0" borderId="54" xfId="64" applyFont="1" applyBorder="1" applyAlignment="1">
      <alignment horizontal="left" vertical="center" wrapText="1"/>
    </xf>
    <xf numFmtId="0" fontId="13" fillId="0" borderId="28" xfId="64" applyFont="1" applyBorder="1" applyAlignment="1">
      <alignment horizontal="left" vertical="center" wrapText="1"/>
    </xf>
    <xf numFmtId="0" fontId="13" fillId="0" borderId="54" xfId="64" applyFont="1" applyFill="1" applyBorder="1" applyAlignment="1">
      <alignment horizontal="center" vertical="center"/>
    </xf>
    <xf numFmtId="0" fontId="13" fillId="0" borderId="28" xfId="64" applyFont="1" applyFill="1" applyBorder="1" applyAlignment="1">
      <alignment horizontal="center" vertical="center"/>
    </xf>
    <xf numFmtId="0" fontId="42" fillId="0" borderId="54" xfId="63" applyFont="1" applyBorder="1" applyAlignment="1">
      <alignment horizontal="left" vertical="center"/>
    </xf>
    <xf numFmtId="0" fontId="42" fillId="0" borderId="28" xfId="63" applyFont="1" applyBorder="1" applyAlignment="1">
      <alignment horizontal="left" vertical="center"/>
    </xf>
    <xf numFmtId="0" fontId="42" fillId="0" borderId="44" xfId="63" applyFont="1" applyBorder="1" applyAlignment="1">
      <alignment horizontal="left" vertical="center"/>
    </xf>
    <xf numFmtId="0" fontId="16" fillId="24" borderId="22" xfId="90" applyFont="1" applyFill="1" applyBorder="1" applyAlignment="1">
      <alignment horizontal="center" vertical="center"/>
    </xf>
    <xf numFmtId="0" fontId="39" fillId="24" borderId="11" xfId="90" applyFont="1" applyFill="1" applyBorder="1" applyAlignment="1">
      <alignment horizontal="center" vertical="center"/>
    </xf>
    <xf numFmtId="0" fontId="39" fillId="24" borderId="12" xfId="90" applyFont="1" applyFill="1" applyBorder="1" applyAlignment="1">
      <alignment horizontal="center" vertical="center"/>
    </xf>
    <xf numFmtId="0" fontId="40" fillId="0" borderId="54" xfId="90" applyFont="1" applyFill="1" applyBorder="1" applyAlignment="1">
      <alignment horizontal="center" vertical="center" wrapText="1"/>
    </xf>
    <xf numFmtId="0" fontId="40" fillId="0" borderId="28" xfId="90" applyFont="1" applyFill="1" applyBorder="1" applyAlignment="1">
      <alignment horizontal="center" vertical="center" wrapText="1"/>
    </xf>
    <xf numFmtId="0" fontId="40" fillId="0" borderId="24" xfId="90" applyFont="1" applyFill="1" applyBorder="1" applyAlignment="1">
      <alignment horizontal="center" vertical="center" wrapText="1"/>
    </xf>
    <xf numFmtId="0" fontId="40" fillId="0" borderId="34" xfId="90" applyFont="1" applyFill="1" applyBorder="1" applyAlignment="1">
      <alignment horizontal="center" vertical="center"/>
    </xf>
    <xf numFmtId="0" fontId="40" fillId="0" borderId="35" xfId="90" applyFont="1" applyFill="1" applyBorder="1" applyAlignment="1">
      <alignment horizontal="center" vertical="center"/>
    </xf>
    <xf numFmtId="0" fontId="40" fillId="0" borderId="0" xfId="90" applyFont="1" applyFill="1" applyBorder="1" applyAlignment="1">
      <alignment horizontal="center" vertical="center"/>
    </xf>
    <xf numFmtId="0" fontId="40" fillId="0" borderId="53" xfId="90" applyFont="1" applyFill="1" applyBorder="1" applyAlignment="1">
      <alignment horizontal="center" vertical="center"/>
    </xf>
    <xf numFmtId="0" fontId="40" fillId="20" borderId="24" xfId="90" applyFont="1" applyFill="1" applyBorder="1" applyAlignment="1">
      <alignment horizontal="center" vertical="center"/>
    </xf>
    <xf numFmtId="0" fontId="40" fillId="0" borderId="52" xfId="90" applyFont="1" applyFill="1" applyBorder="1" applyAlignment="1">
      <alignment horizontal="center" vertical="center"/>
    </xf>
    <xf numFmtId="0" fontId="40" fillId="34" borderId="54" xfId="90" applyFont="1" applyFill="1" applyBorder="1" applyAlignment="1">
      <alignment horizontal="left" vertical="center" wrapText="1"/>
    </xf>
    <xf numFmtId="0" fontId="40" fillId="34" borderId="28" xfId="90" applyFont="1" applyFill="1" applyBorder="1" applyAlignment="1">
      <alignment horizontal="left" vertical="center" wrapText="1"/>
    </xf>
    <xf numFmtId="0" fontId="40" fillId="34" borderId="44" xfId="90" applyFont="1" applyFill="1" applyBorder="1" applyAlignment="1">
      <alignment horizontal="left" vertical="center" wrapText="1"/>
    </xf>
    <xf numFmtId="0" fontId="41" fillId="0" borderId="24" xfId="63" applyFont="1" applyFill="1" applyBorder="1" applyAlignment="1">
      <alignment horizontal="center" vertical="center" wrapText="1"/>
    </xf>
    <xf numFmtId="0" fontId="36" fillId="0" borderId="54" xfId="63" applyFont="1" applyFill="1" applyBorder="1" applyAlignment="1">
      <alignment horizontal="left" vertical="center" wrapText="1"/>
    </xf>
    <xf numFmtId="0" fontId="36" fillId="0" borderId="28" xfId="63" applyFont="1" applyFill="1" applyBorder="1" applyAlignment="1">
      <alignment horizontal="left" vertical="center" wrapText="1"/>
    </xf>
    <xf numFmtId="0" fontId="41" fillId="0" borderId="44" xfId="63" applyFont="1" applyFill="1" applyBorder="1" applyAlignment="1">
      <alignment horizontal="left" vertical="center" wrapText="1"/>
    </xf>
    <xf numFmtId="0" fontId="15" fillId="0" borderId="54" xfId="63" applyFont="1" applyFill="1" applyBorder="1" applyAlignment="1">
      <alignment horizontal="left" vertical="center"/>
    </xf>
    <xf numFmtId="0" fontId="15" fillId="0" borderId="28" xfId="63" applyFont="1" applyFill="1" applyBorder="1" applyAlignment="1">
      <alignment horizontal="left" vertical="center"/>
    </xf>
    <xf numFmtId="0" fontId="15" fillId="0" borderId="44" xfId="63" applyFont="1" applyFill="1" applyBorder="1" applyAlignment="1">
      <alignment horizontal="left" vertical="center"/>
    </xf>
    <xf numFmtId="0" fontId="14" fillId="0" borderId="54" xfId="63" applyFont="1" applyBorder="1" applyAlignment="1">
      <alignment horizontal="right" vertical="center" wrapText="1"/>
    </xf>
    <xf numFmtId="0" fontId="14" fillId="0" borderId="28" xfId="63" applyFont="1" applyBorder="1" applyAlignment="1">
      <alignment horizontal="right" vertical="center" wrapText="1"/>
    </xf>
    <xf numFmtId="0" fontId="14" fillId="0" borderId="44" xfId="63" applyFont="1" applyBorder="1" applyAlignment="1">
      <alignment horizontal="right" vertical="center" wrapText="1"/>
    </xf>
    <xf numFmtId="0" fontId="15" fillId="0" borderId="54" xfId="63" applyFont="1" applyFill="1" applyBorder="1" applyAlignment="1">
      <alignment horizontal="center" vertical="center"/>
    </xf>
    <xf numFmtId="0" fontId="15" fillId="0" borderId="28" xfId="63" applyFont="1" applyFill="1" applyBorder="1" applyAlignment="1">
      <alignment horizontal="center" vertical="center"/>
    </xf>
    <xf numFmtId="0" fontId="15" fillId="0" borderId="44" xfId="63" applyFont="1" applyFill="1" applyBorder="1" applyAlignment="1">
      <alignment horizontal="center" vertical="center"/>
    </xf>
    <xf numFmtId="0" fontId="14" fillId="0" borderId="24" xfId="63" applyFont="1" applyFill="1" applyBorder="1" applyAlignment="1">
      <alignment horizontal="center" vertical="center" wrapText="1"/>
    </xf>
    <xf numFmtId="0" fontId="8" fillId="0" borderId="0" xfId="75" applyFont="1" applyAlignment="1" applyProtection="1">
      <alignment horizontal="center" vertical="center"/>
      <protection locked="0"/>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2" fillId="0" borderId="0" xfId="75" applyFont="1" applyBorder="1" applyAlignment="1" applyProtection="1">
      <alignment horizontal="left" vertical="center"/>
      <protection locked="0"/>
    </xf>
    <xf numFmtId="0" fontId="35" fillId="25" borderId="54" xfId="75" applyFont="1" applyFill="1" applyBorder="1" applyAlignment="1" applyProtection="1">
      <alignment horizontal="left" vertical="center"/>
      <protection locked="0"/>
    </xf>
    <xf numFmtId="0" fontId="35" fillId="25" borderId="28" xfId="75" applyFont="1" applyFill="1" applyBorder="1" applyAlignment="1" applyProtection="1">
      <alignment horizontal="left" vertical="center"/>
      <protection locked="0"/>
    </xf>
    <xf numFmtId="0" fontId="35" fillId="25" borderId="44" xfId="75" applyFont="1" applyFill="1" applyBorder="1" applyAlignment="1" applyProtection="1">
      <alignment horizontal="left" vertical="center"/>
      <protection locked="0"/>
    </xf>
    <xf numFmtId="0" fontId="8" fillId="20" borderId="54" xfId="75" applyFont="1" applyFill="1" applyBorder="1" applyAlignment="1" applyProtection="1">
      <alignment horizontal="center" vertical="center"/>
      <protection locked="0"/>
    </xf>
    <xf numFmtId="0" fontId="8" fillId="20" borderId="44" xfId="75" applyFont="1" applyFill="1" applyBorder="1" applyAlignment="1" applyProtection="1">
      <alignment horizontal="center" vertical="center"/>
      <protection locked="0"/>
    </xf>
    <xf numFmtId="0" fontId="51" fillId="0" borderId="0" xfId="75" applyFont="1" applyAlignment="1" applyProtection="1">
      <alignment horizontal="right" vertical="center"/>
      <protection locked="0"/>
    </xf>
    <xf numFmtId="0" fontId="35" fillId="0" borderId="0" xfId="75" applyFont="1" applyAlignment="1" applyProtection="1">
      <alignment horizontal="center" vertical="center"/>
      <protection locked="0"/>
    </xf>
    <xf numFmtId="0" fontId="7" fillId="0" borderId="35" xfId="0" applyFont="1" applyBorder="1" applyAlignment="1">
      <alignment horizontal="center" vertical="center" wrapText="1"/>
    </xf>
  </cellXfs>
  <cellStyles count="205">
    <cellStyle name="Accent1" xfId="1"/>
    <cellStyle name="Accent1 - 20%" xfId="2"/>
    <cellStyle name="Accent1 - 40%" xfId="3"/>
    <cellStyle name="Accent1 - 60%" xfId="4"/>
    <cellStyle name="Accent2" xfId="5"/>
    <cellStyle name="Accent2 - 20%" xfId="6"/>
    <cellStyle name="Accent2 - 40%" xfId="7"/>
    <cellStyle name="Accent2 - 60%" xfId="8"/>
    <cellStyle name="Accent3" xfId="9"/>
    <cellStyle name="Accent3 - 20%" xfId="10"/>
    <cellStyle name="Accent3 - 40%" xfId="11"/>
    <cellStyle name="Accent3 - 60%" xfId="12"/>
    <cellStyle name="Accent4" xfId="13"/>
    <cellStyle name="Accent4 - 20%" xfId="14"/>
    <cellStyle name="Accent4 - 40%" xfId="15"/>
    <cellStyle name="Accent4 - 60%" xfId="16"/>
    <cellStyle name="Accent5" xfId="17"/>
    <cellStyle name="Accent5 - 20%" xfId="18"/>
    <cellStyle name="Accent5 - 40%" xfId="19"/>
    <cellStyle name="Accent5 - 60%" xfId="20"/>
    <cellStyle name="Accent6" xfId="21"/>
    <cellStyle name="Accent6 - 20%" xfId="22"/>
    <cellStyle name="Accent6 - 40%" xfId="23"/>
    <cellStyle name="Accent6 - 60%" xfId="24"/>
    <cellStyle name="Bad" xfId="25"/>
    <cellStyle name="Calculation" xfId="26"/>
    <cellStyle name="Cancel" xfId="27"/>
    <cellStyle name="Check Cell" xfId="28"/>
    <cellStyle name="Comma" xfId="29"/>
    <cellStyle name="Comma0" xfId="30"/>
    <cellStyle name="Currency" xfId="31"/>
    <cellStyle name="Currency0" xfId="32"/>
    <cellStyle name="Date" xfId="33"/>
    <cellStyle name="Emphasis 1" xfId="34"/>
    <cellStyle name="Emphasis 2" xfId="35"/>
    <cellStyle name="Emphasis 3" xfId="36"/>
    <cellStyle name="Estilo 1" xfId="37"/>
    <cellStyle name="Euro" xfId="38"/>
    <cellStyle name="Fixed" xfId="39"/>
    <cellStyle name="Good" xfId="40"/>
    <cellStyle name="Heading 1" xfId="41"/>
    <cellStyle name="Heading 2" xfId="42"/>
    <cellStyle name="Heading 3" xfId="43"/>
    <cellStyle name="Heading 4" xfId="44"/>
    <cellStyle name="Heading1" xfId="45"/>
    <cellStyle name="Heading2" xfId="46"/>
    <cellStyle name="Hyperlink 2" xfId="47"/>
    <cellStyle name="Hyperlink 2 2" xfId="48"/>
    <cellStyle name="Input" xfId="49"/>
    <cellStyle name="Linked Cell" xfId="50"/>
    <cellStyle name="Moeda 2" xfId="51"/>
    <cellStyle name="Moeda 2 2" xfId="52"/>
    <cellStyle name="Moeda 3" xfId="53"/>
    <cellStyle name="Moeda 4" xfId="54"/>
    <cellStyle name="Moeda 6" xfId="55"/>
    <cellStyle name="Neutral" xfId="56"/>
    <cellStyle name="Normal" xfId="0" builtinId="0"/>
    <cellStyle name="Normal 10" xfId="57"/>
    <cellStyle name="Normal 11" xfId="58"/>
    <cellStyle name="Normal 12" xfId="59"/>
    <cellStyle name="Normal 13" xfId="60"/>
    <cellStyle name="Normal 14" xfId="61"/>
    <cellStyle name="Normal 15" xfId="62"/>
    <cellStyle name="Normal 2" xfId="63"/>
    <cellStyle name="Normal 2 2" xfId="64"/>
    <cellStyle name="Normal 2 2 2 2" xfId="65"/>
    <cellStyle name="Normal 2 3" xfId="66"/>
    <cellStyle name="Normal 2 4" xfId="67"/>
    <cellStyle name="Normal 2 4 4" xfId="68"/>
    <cellStyle name="Normal 2 5" xfId="69"/>
    <cellStyle name="Normal 2 6" xfId="70"/>
    <cellStyle name="Normal 2_Composições Auxiliares_Anayde Beiriz" xfId="71"/>
    <cellStyle name="Normal 3" xfId="72"/>
    <cellStyle name="Normal 3 2" xfId="73"/>
    <cellStyle name="Normal 3 2 2" xfId="74"/>
    <cellStyle name="Normal 3 3" xfId="75"/>
    <cellStyle name="Normal 4" xfId="76"/>
    <cellStyle name="Normal 5" xfId="77"/>
    <cellStyle name="Normal 5 2" xfId="78"/>
    <cellStyle name="Normal 5 3" xfId="79"/>
    <cellStyle name="Normal 5 4" xfId="80"/>
    <cellStyle name="Normal 5 5" xfId="81"/>
    <cellStyle name="Normal 5 6" xfId="82"/>
    <cellStyle name="Normal 5 7" xfId="83"/>
    <cellStyle name="Normal 6" xfId="84"/>
    <cellStyle name="Normal 6 2" xfId="85"/>
    <cellStyle name="Normal 6 3" xfId="86"/>
    <cellStyle name="Normal 6 4" xfId="87"/>
    <cellStyle name="Normal 6 5" xfId="88"/>
    <cellStyle name="Normal 6 6" xfId="89"/>
    <cellStyle name="Normal 7" xfId="90"/>
    <cellStyle name="Normal 7 10" xfId="91"/>
    <cellStyle name="Normal 7 2" xfId="92"/>
    <cellStyle name="Normal 7 3" xfId="93"/>
    <cellStyle name="Normal 7 4" xfId="94"/>
    <cellStyle name="Normal 7 5" xfId="95"/>
    <cellStyle name="Normal 7 6" xfId="96"/>
    <cellStyle name="Normal 7 7" xfId="97"/>
    <cellStyle name="Normal 7 8" xfId="98"/>
    <cellStyle name="Normal 7 9" xfId="99"/>
    <cellStyle name="Normal 8" xfId="100"/>
    <cellStyle name="Normal 8 2" xfId="101"/>
    <cellStyle name="Normal 8 3" xfId="102"/>
    <cellStyle name="Normal 9" xfId="103"/>
    <cellStyle name="Normal_1° abril" xfId="104"/>
    <cellStyle name="Note" xfId="105"/>
    <cellStyle name="Output" xfId="106"/>
    <cellStyle name="Percent" xfId="107"/>
    <cellStyle name="Porcentagem" xfId="108" builtinId="5"/>
    <cellStyle name="Porcentagem 2" xfId="109"/>
    <cellStyle name="Porcentagem 2 2" xfId="110"/>
    <cellStyle name="Porcentagem 2 3" xfId="111"/>
    <cellStyle name="Porcentagem 3" xfId="112"/>
    <cellStyle name="Porcentagem 3 2" xfId="113"/>
    <cellStyle name="Porcentagem 3 2 2" xfId="114"/>
    <cellStyle name="Porcentagem 3 2 2 2" xfId="115"/>
    <cellStyle name="Porcentagem 4" xfId="116"/>
    <cellStyle name="Porcentagem 4 2" xfId="117"/>
    <cellStyle name="Porcentagem 4 3" xfId="118"/>
    <cellStyle name="Porcentagem 4 4" xfId="119"/>
    <cellStyle name="Porcentagem 4 5" xfId="120"/>
    <cellStyle name="Porcentagem 4 6" xfId="121"/>
    <cellStyle name="Porcentagem 4 7" xfId="122"/>
    <cellStyle name="Porcentagem 4 8" xfId="123"/>
    <cellStyle name="Porcentagem 5" xfId="124"/>
    <cellStyle name="Porcentagem 5 2" xfId="125"/>
    <cellStyle name="Porcentagem 5 3" xfId="126"/>
    <cellStyle name="Porcentagem 6" xfId="127"/>
    <cellStyle name="Separador de milhares" xfId="202" builtinId="3"/>
    <cellStyle name="Separador de milhares 10" xfId="128"/>
    <cellStyle name="Separador de milhares 10 2" xfId="129"/>
    <cellStyle name="Separador de milhares 10 3" xfId="130"/>
    <cellStyle name="Separador de milhares 10 4" xfId="131"/>
    <cellStyle name="Separador de milhares 11" xfId="132"/>
    <cellStyle name="Separador de milhares 12" xfId="133"/>
    <cellStyle name="Separador de milhares 13" xfId="134"/>
    <cellStyle name="Separador de milhares 14" xfId="135"/>
    <cellStyle name="Separador de milhares 2" xfId="136"/>
    <cellStyle name="Separador de milhares 2 2" xfId="137"/>
    <cellStyle name="Separador de milhares 2 2 2" xfId="138"/>
    <cellStyle name="Separador de milhares 2 2 3" xfId="139"/>
    <cellStyle name="Separador de milhares 2 2 3 2" xfId="140"/>
    <cellStyle name="Separador de milhares 2 3" xfId="141"/>
    <cellStyle name="Separador de milhares 2 3 2" xfId="142"/>
    <cellStyle name="Separador de milhares 2 3 3" xfId="143"/>
    <cellStyle name="Separador de milhares 2 3 3 2" xfId="144"/>
    <cellStyle name="Separador de milhares 2 4" xfId="145"/>
    <cellStyle name="Separador de milhares 2 4 2" xfId="146"/>
    <cellStyle name="Separador de milhares 2 5" xfId="147"/>
    <cellStyle name="Separador de milhares 2 6" xfId="148"/>
    <cellStyle name="Separador de milhares 2 7" xfId="149"/>
    <cellStyle name="Separador de milhares 2 7 2" xfId="150"/>
    <cellStyle name="Separador de milhares 2 8" xfId="151"/>
    <cellStyle name="Separador de milhares 3" xfId="152"/>
    <cellStyle name="Separador de milhares 3 2" xfId="153"/>
    <cellStyle name="Separador de milhares 4" xfId="154"/>
    <cellStyle name="Separador de milhares 4 2" xfId="155"/>
    <cellStyle name="Separador de milhares 4 2 2" xfId="156"/>
    <cellStyle name="Separador de milhares 4 2 2 2" xfId="157"/>
    <cellStyle name="Separador de milhares 4 2 2 3" xfId="158"/>
    <cellStyle name="Separador de milhares 4 2 3" xfId="159"/>
    <cellStyle name="Separador de milhares 4 2 3 2" xfId="160"/>
    <cellStyle name="Separador de milhares 4 2 3 3" xfId="161"/>
    <cellStyle name="Separador de milhares 4 2 4" xfId="162"/>
    <cellStyle name="Separador de milhares 4 2 4 2" xfId="163"/>
    <cellStyle name="Separador de milhares 4 2 4 3" xfId="164"/>
    <cellStyle name="Separador de milhares 4 2 5" xfId="165"/>
    <cellStyle name="Separador de milhares 4 2 6" xfId="166"/>
    <cellStyle name="Separador de milhares 4 2 7" xfId="167"/>
    <cellStyle name="Separador de milhares 4 2 8" xfId="168"/>
    <cellStyle name="Separador de milhares 4 3" xfId="169"/>
    <cellStyle name="Separador de milhares 4 3 2" xfId="170"/>
    <cellStyle name="Separador de milhares 5" xfId="171"/>
    <cellStyle name="Separador de milhares 5 2" xfId="172"/>
    <cellStyle name="Separador de milhares 5 3" xfId="173"/>
    <cellStyle name="Separador de milhares 5 4" xfId="174"/>
    <cellStyle name="Separador de milhares 5 5" xfId="175"/>
    <cellStyle name="Separador de milhares 5 6" xfId="176"/>
    <cellStyle name="Separador de milhares 6" xfId="177"/>
    <cellStyle name="Separador de milhares 6 2" xfId="178"/>
    <cellStyle name="Separador de milhares 6 2 2" xfId="179"/>
    <cellStyle name="Separador de milhares 6 2 3" xfId="180"/>
    <cellStyle name="Separador de milhares 6 3" xfId="181"/>
    <cellStyle name="Separador de milhares 6 3 2" xfId="182"/>
    <cellStyle name="Separador de milhares 6 3 3" xfId="183"/>
    <cellStyle name="Separador de milhares 6 4" xfId="184"/>
    <cellStyle name="Separador de milhares 6 4 2" xfId="185"/>
    <cellStyle name="Separador de milhares 6 4 3" xfId="186"/>
    <cellStyle name="Separador de milhares 6 5" xfId="187"/>
    <cellStyle name="Separador de milhares 6 6" xfId="188"/>
    <cellStyle name="Separador de milhares 6 7" xfId="189"/>
    <cellStyle name="Separador de milhares 7" xfId="190"/>
    <cellStyle name="Separador de milhares 7 2" xfId="191"/>
    <cellStyle name="Separador de milhares 7 2 2" xfId="192"/>
    <cellStyle name="Separador de milhares 7 3" xfId="193"/>
    <cellStyle name="Separador de milhares 7 4" xfId="194"/>
    <cellStyle name="Separador de milhares 7 5" xfId="195"/>
    <cellStyle name="Separador de milhares 7 6" xfId="196"/>
    <cellStyle name="Separador de milhares 7 7" xfId="197"/>
    <cellStyle name="Separador de milhares 8" xfId="198"/>
    <cellStyle name="Separador de milhares 9" xfId="199"/>
    <cellStyle name="Sheet Title" xfId="200"/>
    <cellStyle name="Total" xfId="201" builtinId="25" customBuiltin="1"/>
    <cellStyle name="Vírgula 3" xfId="203"/>
    <cellStyle name="Warning Text" xfId="2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7</xdr:col>
      <xdr:colOff>22860</xdr:colOff>
      <xdr:row>1</xdr:row>
      <xdr:rowOff>0</xdr:rowOff>
    </xdr:from>
    <xdr:to>
      <xdr:col>15</xdr:col>
      <xdr:colOff>160020</xdr:colOff>
      <xdr:row>10</xdr:row>
      <xdr:rowOff>53340</xdr:rowOff>
    </xdr:to>
    <xdr:pic>
      <xdr:nvPicPr>
        <xdr:cNvPr id="366620" name="Imagem 1">
          <a:extLst>
            <a:ext uri="{FF2B5EF4-FFF2-40B4-BE49-F238E27FC236}">
              <a16:creationId xmlns:a16="http://schemas.microsoft.com/office/drawing/2014/main" xmlns="" id="{DD148E88-FB1E-485E-A6A2-8B4EEF2C21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722620" y="190500"/>
          <a:ext cx="5135880" cy="2133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7</xdr:col>
      <xdr:colOff>22860</xdr:colOff>
      <xdr:row>17</xdr:row>
      <xdr:rowOff>76200</xdr:rowOff>
    </xdr:from>
    <xdr:to>
      <xdr:col>15</xdr:col>
      <xdr:colOff>160020</xdr:colOff>
      <xdr:row>57</xdr:row>
      <xdr:rowOff>7620</xdr:rowOff>
    </xdr:to>
    <xdr:pic>
      <xdr:nvPicPr>
        <xdr:cNvPr id="366621" name="Imagem 2">
          <a:extLst>
            <a:ext uri="{FF2B5EF4-FFF2-40B4-BE49-F238E27FC236}">
              <a16:creationId xmlns:a16="http://schemas.microsoft.com/office/drawing/2014/main" xmlns="" id="{A9F94D2F-194D-4E7D-BF22-9A90E45C73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5722620" y="3611880"/>
          <a:ext cx="5135880" cy="66598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289560</xdr:colOff>
      <xdr:row>10</xdr:row>
      <xdr:rowOff>83820</xdr:rowOff>
    </xdr:from>
    <xdr:to>
      <xdr:col>19</xdr:col>
      <xdr:colOff>411480</xdr:colOff>
      <xdr:row>29</xdr:row>
      <xdr:rowOff>99060</xdr:rowOff>
    </xdr:to>
    <xdr:pic>
      <xdr:nvPicPr>
        <xdr:cNvPr id="355489" name="Imagem 1">
          <a:extLst>
            <a:ext uri="{FF2B5EF4-FFF2-40B4-BE49-F238E27FC236}">
              <a16:creationId xmlns:a16="http://schemas.microsoft.com/office/drawing/2014/main" xmlns="" id="{28A9C6AF-01B9-42B4-AC80-F96B545819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8831580" y="2369820"/>
          <a:ext cx="3870960" cy="45491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ras\d\Or&#231;amentos\Creche%20Paiagu&#225;s\Posto%20Sa&#250;de%20Dr.%20F&#225;bio\Meus%20documentos\geosolo\Medi&#231;&#227;o%20n&#186;%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bras\d\Or&#231;amentos\Creche%20Paiagu&#225;s\Posto%20Sa&#250;de%20Dr.%20F&#225;bio\Meus%20documentos\geosolo\1&#170;%20M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TESE031\Usuarios\DOC\Micro_ASHFORD\PLANILHAS%202001%20(TUDO)\PROJETO%20ALVORADA%202\ALVORADA%20COMPLETO\E.E%20E.F.M.%20de%20Alcantil%20-%20Alcant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eus%20documentos\21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eus%20documentos\21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HELMO%202005\Or&#231;amento_vinc_10_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sus\arquivos%20(d)\Diversos\Ed-Casablanca\Or&#231;amento-Casablanc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latório-5ª med."/>
      <sheetName val="RESUMO-DVOP"/>
      <sheetName val="REAJUSTE "/>
      <sheetName val="Rem. e limpeza "/>
      <sheetName val="Cubação - Teórica"/>
      <sheetName val="DMT - TEORICO "/>
      <sheetName val="Cub.-Med 5"/>
      <sheetName val="DMT-5ª MEDIÇÃO "/>
      <sheetName val="Cronograma Físico-Financeiro"/>
      <sheetName val="Cronograma Semanal"/>
      <sheetName val="Bueiros"/>
      <sheetName val="Regula"/>
      <sheetName val="Sub-base"/>
      <sheetName val="Base"/>
      <sheetName val="Imprimação"/>
      <sheetName val="CBUQ"/>
      <sheetName val="Colchão drenante"/>
      <sheetName val="TSS"/>
      <sheetName val="TSD-FOG"/>
      <sheetName val="AGREGADOS"/>
      <sheetName val="Pintura"/>
      <sheetName val="Grama"/>
      <sheetName val="Transporte de brita"/>
      <sheetName val="DRENO"/>
      <sheetName val="DRENO SALDO"/>
      <sheetName val="AÇO CA-50"/>
      <sheetName val="AÇO CA-50 (2)"/>
      <sheetName val="DMT - TEORICO 2"/>
      <sheetName val="Acumulado"/>
    </sheetNames>
    <sheetDataSet>
      <sheetData sheetId="0"/>
      <sheetData sheetId="1"/>
      <sheetData sheetId="2"/>
      <sheetData sheetId="3"/>
      <sheetData sheetId="4"/>
      <sheetData sheetId="5"/>
      <sheetData sheetId="6"/>
      <sheetData sheetId="7"/>
      <sheetData sheetId="8"/>
      <sheetData sheetId="9"/>
      <sheetData sheetId="10"/>
      <sheetData sheetId="11">
        <row r="36">
          <cell r="J36">
            <v>39224</v>
          </cell>
          <cell r="M36">
            <v>39224</v>
          </cell>
        </row>
      </sheetData>
      <sheetData sheetId="12">
        <row r="36">
          <cell r="U36">
            <v>228419.09999999998</v>
          </cell>
        </row>
      </sheetData>
      <sheetData sheetId="13">
        <row r="39">
          <cell r="U39">
            <v>263049.59999999998</v>
          </cell>
        </row>
        <row r="40">
          <cell r="U40">
            <v>13152.48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MED"/>
      <sheetName val="Relatório-1ª med."/>
      <sheetName val="DRENA"/>
      <sheetName val="ESCAVOCAR"/>
      <sheetName val="TRANSPTERR"/>
      <sheetName val="REG SUBLEITO"/>
      <sheetName val="SUBBASE"/>
      <sheetName val="BASE"/>
      <sheetName val="TRANSPBASE"/>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efor Out. 2001 - BDI=20% Ajust"/>
      <sheetName val="Biblioteca Out. 2001 - BDI=20%"/>
      <sheetName val=" Salas OUT 2001 COM BDI 20%"/>
      <sheetName val="Lab cienc nat BRASILIA"/>
      <sheetName val="CRONOGRAMA - 120 Dias"/>
      <sheetName val="Refor Out_ 2001 _ BDI_20_ Ajust"/>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2112"/>
      <sheetName val="#REF"/>
      <sheetName val="_REF"/>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112"/>
      <sheetName val="#REF"/>
      <sheetName val="_REF"/>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oletim_10"/>
      <sheetName val="Orçamento-SES"/>
      <sheetName val="Plan2"/>
      <sheetName val="Plan3"/>
    </sheetNames>
    <sheetDataSet>
      <sheetData sheetId="0">
        <row r="2">
          <cell r="A2" t="str">
            <v>001</v>
          </cell>
          <cell r="B2" t="str">
            <v>BOLETIM DE REFERÊNCIA DE PREÇOS DE OBRAS CIVIS - OUTUBRO 2004</v>
          </cell>
        </row>
        <row r="3">
          <cell r="A3" t="str">
            <v>001.01</v>
          </cell>
          <cell r="B3" t="str">
            <v>DEMOLIÇÃO E RETIRADA</v>
          </cell>
        </row>
        <row r="4">
          <cell r="A4" t="str">
            <v>001.01.00020</v>
          </cell>
          <cell r="B4" t="str">
            <v>Demolição de cobertura construída c/telha de barro ou cerâmica</v>
          </cell>
          <cell r="C4" t="str">
            <v>M2</v>
          </cell>
          <cell r="D4">
            <v>1</v>
          </cell>
          <cell r="E4">
            <v>2.6252</v>
          </cell>
          <cell r="F4">
            <v>2.62</v>
          </cell>
        </row>
        <row r="5">
          <cell r="A5" t="str">
            <v>001.01.00040</v>
          </cell>
          <cell r="B5" t="str">
            <v>Demolição de cobertura construída c/telha de cimento amianto, alumínio, plastico e ferro galvanizado</v>
          </cell>
          <cell r="C5" t="str">
            <v>M2</v>
          </cell>
          <cell r="D5">
            <v>1</v>
          </cell>
          <cell r="E5">
            <v>1.0940000000000001</v>
          </cell>
          <cell r="F5">
            <v>1.0900000000000001</v>
          </cell>
        </row>
        <row r="6">
          <cell r="A6" t="str">
            <v>001.01.00060</v>
          </cell>
          <cell r="B6" t="str">
            <v>Demolição de madeiramento de telhado constituído por tesouras (telha de barro)</v>
          </cell>
          <cell r="C6" t="str">
            <v>M2</v>
          </cell>
          <cell r="D6">
            <v>1</v>
          </cell>
          <cell r="E6">
            <v>3.9519000000000002</v>
          </cell>
          <cell r="F6">
            <v>3.95</v>
          </cell>
        </row>
        <row r="7">
          <cell r="A7" t="str">
            <v>001.01.00080</v>
          </cell>
          <cell r="B7" t="str">
            <v>Demolição de madeiramento de telhado constituído por tesouras (telha de cimento aminato e alumínio)</v>
          </cell>
          <cell r="C7" t="str">
            <v>M2</v>
          </cell>
          <cell r="D7">
            <v>1</v>
          </cell>
          <cell r="E7">
            <v>3.4068000000000001</v>
          </cell>
          <cell r="F7">
            <v>3.4</v>
          </cell>
        </row>
        <row r="8">
          <cell r="A8" t="str">
            <v>001.01.00100</v>
          </cell>
          <cell r="B8" t="str">
            <v>Demolição de madeiramento de telhado tipo pontaletados (telhas de barro)</v>
          </cell>
          <cell r="C8" t="str">
            <v>M2</v>
          </cell>
          <cell r="D8">
            <v>1</v>
          </cell>
          <cell r="E8">
            <v>2.9432</v>
          </cell>
          <cell r="F8">
            <v>2.94</v>
          </cell>
        </row>
        <row r="9">
          <cell r="A9" t="str">
            <v>001.01.00120</v>
          </cell>
          <cell r="B9" t="str">
            <v>Demolição de madeiramento de telhado tipo pontaletados (telhas de cimento aminato ou alumínio)</v>
          </cell>
          <cell r="C9" t="str">
            <v>M2</v>
          </cell>
          <cell r="D9">
            <v>1</v>
          </cell>
          <cell r="E9">
            <v>2.9432</v>
          </cell>
          <cell r="F9">
            <v>2.94</v>
          </cell>
        </row>
        <row r="10">
          <cell r="A10" t="str">
            <v>001.01.00140</v>
          </cell>
          <cell r="B10" t="str">
            <v>Demolição de estrutura de ferro  para  telhados</v>
          </cell>
          <cell r="C10" t="str">
            <v>M2</v>
          </cell>
          <cell r="D10">
            <v>1</v>
          </cell>
          <cell r="E10">
            <v>8.1097000000000001</v>
          </cell>
          <cell r="F10">
            <v>8.1</v>
          </cell>
        </row>
        <row r="11">
          <cell r="A11" t="str">
            <v>001.01.00160</v>
          </cell>
          <cell r="B11" t="str">
            <v>Retirada de cobertura de madeira - caibros e vigas</v>
          </cell>
          <cell r="C11" t="str">
            <v>ML</v>
          </cell>
          <cell r="D11">
            <v>1</v>
          </cell>
          <cell r="E11">
            <v>0.20169999999999999</v>
          </cell>
          <cell r="F11">
            <v>0.2</v>
          </cell>
        </row>
        <row r="12">
          <cell r="A12" t="str">
            <v>001.01.00180</v>
          </cell>
          <cell r="B12" t="str">
            <v>Retirada de cobertura de madeira - ripas</v>
          </cell>
          <cell r="C12" t="str">
            <v>ML</v>
          </cell>
          <cell r="D12">
            <v>1</v>
          </cell>
          <cell r="E12">
            <v>0.10059999999999999</v>
          </cell>
          <cell r="F12">
            <v>0.1</v>
          </cell>
        </row>
        <row r="13">
          <cell r="A13" t="str">
            <v>001.01.00200</v>
          </cell>
          <cell r="B13" t="str">
            <v>Retirada de cobertura em telhas de barro s/aproveitamento das cumeeiras e espigões</v>
          </cell>
          <cell r="C13" t="str">
            <v>UN</v>
          </cell>
          <cell r="D13">
            <v>1</v>
          </cell>
          <cell r="E13">
            <v>0.27839999999999998</v>
          </cell>
          <cell r="F13">
            <v>0.27</v>
          </cell>
        </row>
        <row r="14">
          <cell r="A14" t="str">
            <v>001.01.00220</v>
          </cell>
          <cell r="B14" t="str">
            <v>Retirada de cobertura em telhas de cimento aminato, alumínio, plástico ou ferro galvanizado</v>
          </cell>
          <cell r="C14" t="str">
            <v>UN</v>
          </cell>
          <cell r="D14">
            <v>1</v>
          </cell>
          <cell r="E14">
            <v>3.7113999999999998</v>
          </cell>
          <cell r="F14">
            <v>3.71</v>
          </cell>
        </row>
        <row r="15">
          <cell r="A15" t="str">
            <v>001.01.00240</v>
          </cell>
          <cell r="B15" t="str">
            <v>Retirada de cobertura em telhas cerãmicas ( plan , colonial , francesa , etc. )</v>
          </cell>
          <cell r="C15" t="str">
            <v>M2</v>
          </cell>
          <cell r="D15">
            <v>1</v>
          </cell>
          <cell r="E15">
            <v>2.4599000000000002</v>
          </cell>
          <cell r="F15">
            <v>2.4500000000000002</v>
          </cell>
        </row>
        <row r="16">
          <cell r="A16" t="str">
            <v>001.01.00260</v>
          </cell>
          <cell r="B16" t="str">
            <v>Retirada de cobertura em telhas de cimento aminato, alumínio, plástico e c.g.</v>
          </cell>
          <cell r="C16" t="str">
            <v>M2</v>
          </cell>
          <cell r="D16">
            <v>1</v>
          </cell>
          <cell r="E16">
            <v>1.3109</v>
          </cell>
          <cell r="F16">
            <v>1.31</v>
          </cell>
        </row>
        <row r="17">
          <cell r="A17" t="str">
            <v>001.01.00280</v>
          </cell>
          <cell r="B17" t="str">
            <v>Retirada de madeiramento de telhado constituído por tesouras (telha de barro)</v>
          </cell>
          <cell r="C17" t="str">
            <v>M2</v>
          </cell>
          <cell r="D17">
            <v>1</v>
          </cell>
          <cell r="E17">
            <v>3.0246</v>
          </cell>
          <cell r="F17">
            <v>3.02</v>
          </cell>
        </row>
        <row r="18">
          <cell r="A18" t="str">
            <v>001.01.00300</v>
          </cell>
          <cell r="B18" t="str">
            <v>Retirada de madeiramento de telhado constituído por tesouras (telha de cimento amianto ou alumínio)</v>
          </cell>
          <cell r="C18" t="str">
            <v>M2</v>
          </cell>
          <cell r="D18">
            <v>1</v>
          </cell>
          <cell r="E18">
            <v>2.5207000000000002</v>
          </cell>
          <cell r="F18">
            <v>2.52</v>
          </cell>
        </row>
        <row r="19">
          <cell r="A19" t="str">
            <v>001.01.00320</v>
          </cell>
          <cell r="B19" t="str">
            <v>Retirada de madeiramento de telhado tipo pontaletados (telhas de barro)</v>
          </cell>
          <cell r="C19" t="str">
            <v>M2</v>
          </cell>
          <cell r="D19">
            <v>1</v>
          </cell>
          <cell r="E19">
            <v>2.0165000000000002</v>
          </cell>
          <cell r="F19">
            <v>2.0099999999999998</v>
          </cell>
        </row>
        <row r="20">
          <cell r="A20" t="str">
            <v>001.01.00340</v>
          </cell>
          <cell r="B20" t="str">
            <v>Retirada de madeiramento de telhado tipo pontaletados (telhas de cimento amianto ou alumínio)</v>
          </cell>
          <cell r="C20" t="str">
            <v>M2</v>
          </cell>
          <cell r="D20">
            <v>1</v>
          </cell>
          <cell r="E20">
            <v>1.8148</v>
          </cell>
          <cell r="F20">
            <v>1.81</v>
          </cell>
        </row>
        <row r="21">
          <cell r="A21" t="str">
            <v>001.01.00360</v>
          </cell>
          <cell r="B21" t="str">
            <v>Retirada de calhas e rufos metálicos</v>
          </cell>
          <cell r="C21" t="str">
            <v>M2</v>
          </cell>
          <cell r="D21">
            <v>1</v>
          </cell>
          <cell r="E21">
            <v>3.0710999999999999</v>
          </cell>
          <cell r="F21">
            <v>3.07</v>
          </cell>
        </row>
        <row r="22">
          <cell r="A22" t="str">
            <v>001.01.00380</v>
          </cell>
          <cell r="B22" t="str">
            <v>Demolição de revestimento de argamassa de cal e areia (inclusive emboço)</v>
          </cell>
          <cell r="C22" t="str">
            <v>M2</v>
          </cell>
          <cell r="D22">
            <v>1</v>
          </cell>
          <cell r="E22">
            <v>1.9152</v>
          </cell>
          <cell r="F22">
            <v>1.91</v>
          </cell>
        </row>
        <row r="23">
          <cell r="A23" t="str">
            <v>001.01.00400</v>
          </cell>
          <cell r="B23" t="str">
            <v>Demolição de revestimento de argamassa mista (inclusive emboço)</v>
          </cell>
          <cell r="C23" t="str">
            <v>M2</v>
          </cell>
          <cell r="D23">
            <v>1</v>
          </cell>
          <cell r="E23">
            <v>2.8729</v>
          </cell>
          <cell r="F23">
            <v>2.87</v>
          </cell>
        </row>
        <row r="24">
          <cell r="A24" t="str">
            <v>001.01.00420</v>
          </cell>
          <cell r="B24" t="str">
            <v>Demolição de revestimento de argamassa de cimento e areia (inclusive emboço)</v>
          </cell>
          <cell r="C24" t="str">
            <v>M2</v>
          </cell>
          <cell r="D24">
            <v>1</v>
          </cell>
          <cell r="E24">
            <v>7.3632</v>
          </cell>
          <cell r="F24">
            <v>7.36</v>
          </cell>
        </row>
        <row r="25">
          <cell r="A25" t="str">
            <v>001.01.00440</v>
          </cell>
          <cell r="B25" t="str">
            <v>Demolição de azulejos pastilas ladrilhos cerâmicos ou base de gres (inclusive emboço)</v>
          </cell>
          <cell r="C25" t="str">
            <v>M2</v>
          </cell>
          <cell r="D25">
            <v>1</v>
          </cell>
          <cell r="E25">
            <v>7.1078000000000001</v>
          </cell>
          <cell r="F25">
            <v>7.1</v>
          </cell>
        </row>
        <row r="26">
          <cell r="A26" t="str">
            <v>001.01.00460</v>
          </cell>
          <cell r="B26" t="str">
            <v>Demolição de mármore, pedra ou granito (inclusive emboço)</v>
          </cell>
          <cell r="C26" t="str">
            <v>M2</v>
          </cell>
          <cell r="D26">
            <v>1</v>
          </cell>
          <cell r="E26">
            <v>7.1078000000000001</v>
          </cell>
          <cell r="F26">
            <v>7.1</v>
          </cell>
        </row>
        <row r="27">
          <cell r="A27" t="str">
            <v>001.01.00480</v>
          </cell>
          <cell r="B27" t="str">
            <v>Demolição de quadro negro</v>
          </cell>
          <cell r="C27" t="str">
            <v>M2</v>
          </cell>
          <cell r="D27">
            <v>1</v>
          </cell>
          <cell r="E27">
            <v>7.1078000000000001</v>
          </cell>
          <cell r="F27">
            <v>7.1</v>
          </cell>
        </row>
        <row r="28">
          <cell r="A28" t="str">
            <v>001.01.00500</v>
          </cell>
          <cell r="B28" t="str">
            <v>Retirada de revestimento com mármore, pedra ou granito (inclusive emboço)</v>
          </cell>
          <cell r="C28" t="str">
            <v>M2</v>
          </cell>
          <cell r="D28">
            <v>1</v>
          </cell>
          <cell r="E28">
            <v>6.5545</v>
          </cell>
          <cell r="F28">
            <v>6.55</v>
          </cell>
        </row>
        <row r="29">
          <cell r="A29" t="str">
            <v>001.01.00520</v>
          </cell>
          <cell r="B29" t="str">
            <v>Demolição de forro de estuque (inclusive entarugamento de madeira)</v>
          </cell>
          <cell r="C29" t="str">
            <v>M2</v>
          </cell>
          <cell r="D29">
            <v>1</v>
          </cell>
          <cell r="E29">
            <v>2.0714000000000001</v>
          </cell>
          <cell r="F29">
            <v>2.0699999999999998</v>
          </cell>
        </row>
        <row r="30">
          <cell r="A30" t="str">
            <v>001.01.00540</v>
          </cell>
          <cell r="B30" t="str">
            <v>Demolição de forro de madeira ou de gesso (incluso entarugamento)</v>
          </cell>
          <cell r="C30" t="str">
            <v>M2</v>
          </cell>
          <cell r="D30">
            <v>1</v>
          </cell>
          <cell r="E30">
            <v>1.75</v>
          </cell>
          <cell r="F30">
            <v>1.75</v>
          </cell>
        </row>
        <row r="31">
          <cell r="A31" t="str">
            <v>001.01.00560</v>
          </cell>
          <cell r="B31" t="str">
            <v>Demolição somente das tábuas ou chapas de madeira ou de gesso</v>
          </cell>
          <cell r="C31" t="str">
            <v>M2</v>
          </cell>
          <cell r="D31">
            <v>1</v>
          </cell>
          <cell r="E31">
            <v>2.6252</v>
          </cell>
          <cell r="F31">
            <v>2.62</v>
          </cell>
        </row>
        <row r="32">
          <cell r="A32" t="str">
            <v>001.01.00580</v>
          </cell>
          <cell r="B32" t="str">
            <v>Demolição de lambris de madeira inclusive entarugamento</v>
          </cell>
          <cell r="C32" t="str">
            <v>M2</v>
          </cell>
          <cell r="D32">
            <v>1</v>
          </cell>
          <cell r="E32">
            <v>7.1078000000000001</v>
          </cell>
          <cell r="F32">
            <v>7.1</v>
          </cell>
        </row>
        <row r="33">
          <cell r="A33" t="str">
            <v>001.01.00600</v>
          </cell>
          <cell r="B33" t="str">
            <v>Demolição somente de chapas ou placas de lambris ou madeira</v>
          </cell>
          <cell r="C33" t="str">
            <v>M2</v>
          </cell>
          <cell r="D33">
            <v>1</v>
          </cell>
          <cell r="E33">
            <v>4.4264000000000001</v>
          </cell>
          <cell r="F33">
            <v>4.42</v>
          </cell>
        </row>
        <row r="34">
          <cell r="A34" t="str">
            <v>001.01.00620</v>
          </cell>
          <cell r="B34" t="str">
            <v>Retirada de todo o forro inclusive vigas e sarrafos</v>
          </cell>
          <cell r="C34" t="str">
            <v>M2</v>
          </cell>
          <cell r="D34">
            <v>1</v>
          </cell>
          <cell r="E34">
            <v>9.3180999999999994</v>
          </cell>
          <cell r="F34">
            <v>9.31</v>
          </cell>
        </row>
        <row r="35">
          <cell r="A35" t="str">
            <v>001.01.00640</v>
          </cell>
          <cell r="B35" t="str">
            <v>Retirada de todos os lambris inclusive caibros e sarrafos</v>
          </cell>
          <cell r="C35" t="str">
            <v>M2</v>
          </cell>
          <cell r="D35">
            <v>1</v>
          </cell>
          <cell r="E35">
            <v>9.3180999999999994</v>
          </cell>
          <cell r="F35">
            <v>9.31</v>
          </cell>
        </row>
        <row r="36">
          <cell r="A36" t="str">
            <v>001.01.00660</v>
          </cell>
          <cell r="B36" t="str">
            <v>Demolição de alvenaria de tijolos maciços</v>
          </cell>
          <cell r="C36" t="str">
            <v>M3</v>
          </cell>
          <cell r="D36">
            <v>1</v>
          </cell>
          <cell r="E36">
            <v>18.0458</v>
          </cell>
          <cell r="F36">
            <v>18.04</v>
          </cell>
        </row>
        <row r="37">
          <cell r="A37" t="str">
            <v>001.01.00680</v>
          </cell>
          <cell r="B37" t="str">
            <v>Retirada de alvenaria de tijolos maciços</v>
          </cell>
          <cell r="C37" t="str">
            <v>M3</v>
          </cell>
          <cell r="D37">
            <v>1</v>
          </cell>
          <cell r="E37">
            <v>34.176299999999998</v>
          </cell>
          <cell r="F37">
            <v>34.17</v>
          </cell>
        </row>
        <row r="38">
          <cell r="A38" t="str">
            <v>001.01.00700</v>
          </cell>
          <cell r="B38" t="str">
            <v>Demolição de alvenaria de tijolos cerâmicos</v>
          </cell>
          <cell r="C38" t="str">
            <v>M3</v>
          </cell>
          <cell r="D38">
            <v>1</v>
          </cell>
          <cell r="E38">
            <v>13.1257</v>
          </cell>
          <cell r="F38">
            <v>13.12</v>
          </cell>
        </row>
        <row r="39">
          <cell r="A39" t="str">
            <v>001.01.00720</v>
          </cell>
          <cell r="B39" t="str">
            <v>Demolição de alvenaria de blocos de concreto</v>
          </cell>
          <cell r="C39" t="str">
            <v>M3</v>
          </cell>
          <cell r="D39">
            <v>1</v>
          </cell>
          <cell r="E39">
            <v>13.1257</v>
          </cell>
          <cell r="F39">
            <v>13.12</v>
          </cell>
        </row>
        <row r="40">
          <cell r="A40" t="str">
            <v>001.01.00740</v>
          </cell>
          <cell r="B40" t="str">
            <v>Retirada de alvenaria de blocos de concreto</v>
          </cell>
          <cell r="C40" t="str">
            <v>M3</v>
          </cell>
          <cell r="D40">
            <v>1</v>
          </cell>
          <cell r="E40">
            <v>26.2514</v>
          </cell>
          <cell r="F40">
            <v>26.25</v>
          </cell>
        </row>
        <row r="41">
          <cell r="A41" t="str">
            <v>001.01.00760</v>
          </cell>
          <cell r="B41" t="str">
            <v>Demolição de alvenaria de pedra</v>
          </cell>
          <cell r="C41" t="str">
            <v>M3</v>
          </cell>
          <cell r="D41">
            <v>1</v>
          </cell>
          <cell r="E41">
            <v>33.3675</v>
          </cell>
          <cell r="F41">
            <v>33.36</v>
          </cell>
        </row>
        <row r="42">
          <cell r="A42" t="str">
            <v>001.01.00780</v>
          </cell>
          <cell r="B42" t="str">
            <v>Retirada de alvenaria de pedra</v>
          </cell>
          <cell r="C42" t="str">
            <v>M3</v>
          </cell>
          <cell r="D42">
            <v>1</v>
          </cell>
          <cell r="E42">
            <v>37.742699999999999</v>
          </cell>
          <cell r="F42">
            <v>37.74</v>
          </cell>
        </row>
        <row r="43">
          <cell r="A43" t="str">
            <v>001.01.00800</v>
          </cell>
          <cell r="B43" t="str">
            <v>Demolição de alvenaria de placas de concreto celular</v>
          </cell>
          <cell r="C43" t="str">
            <v>M3</v>
          </cell>
          <cell r="D43">
            <v>1</v>
          </cell>
          <cell r="E43">
            <v>7.6608999999999998</v>
          </cell>
          <cell r="F43">
            <v>7.66</v>
          </cell>
        </row>
        <row r="44">
          <cell r="A44" t="str">
            <v>001.01.00820</v>
          </cell>
          <cell r="B44" t="str">
            <v>Retirada de alvenaria de placas de concreto celular</v>
          </cell>
          <cell r="C44" t="str">
            <v>M3</v>
          </cell>
          <cell r="D44">
            <v>1</v>
          </cell>
          <cell r="E44">
            <v>13.1089</v>
          </cell>
          <cell r="F44">
            <v>13.1</v>
          </cell>
        </row>
        <row r="45">
          <cell r="A45" t="str">
            <v>001.01.00840</v>
          </cell>
          <cell r="B45" t="str">
            <v>Demolição de alvenaria de adobo</v>
          </cell>
          <cell r="C45" t="str">
            <v>M3</v>
          </cell>
          <cell r="D45">
            <v>1</v>
          </cell>
          <cell r="E45">
            <v>19.152200000000001</v>
          </cell>
          <cell r="F45">
            <v>19.149999999999999</v>
          </cell>
        </row>
        <row r="46">
          <cell r="A46" t="str">
            <v>001.01.00860</v>
          </cell>
          <cell r="B46" t="str">
            <v>Demolição de elemento vazado</v>
          </cell>
          <cell r="C46" t="str">
            <v>M2</v>
          </cell>
          <cell r="D46">
            <v>1</v>
          </cell>
          <cell r="E46">
            <v>24.617000000000001</v>
          </cell>
          <cell r="F46">
            <v>24.61</v>
          </cell>
        </row>
        <row r="47">
          <cell r="A47" t="str">
            <v>001.01.00880</v>
          </cell>
          <cell r="B47" t="str">
            <v>Demolição inclusive entarugamento de paredes divisórias de tábuas e chapas</v>
          </cell>
          <cell r="C47" t="str">
            <v>M2</v>
          </cell>
          <cell r="D47">
            <v>1</v>
          </cell>
          <cell r="E47">
            <v>3.8304</v>
          </cell>
          <cell r="F47">
            <v>3.83</v>
          </cell>
        </row>
        <row r="48">
          <cell r="A48" t="str">
            <v>001.01.00900</v>
          </cell>
          <cell r="B48" t="str">
            <v>Demolição apenas das tábuas ou chapas das paredes divisórias</v>
          </cell>
          <cell r="C48" t="str">
            <v>M2</v>
          </cell>
          <cell r="D48">
            <v>1</v>
          </cell>
          <cell r="E48">
            <v>2.6814</v>
          </cell>
          <cell r="F48">
            <v>2.68</v>
          </cell>
        </row>
        <row r="49">
          <cell r="A49" t="str">
            <v>001.01.00920</v>
          </cell>
          <cell r="B49" t="str">
            <v>Retirada de divisória tipo naval</v>
          </cell>
          <cell r="C49" t="str">
            <v>m2</v>
          </cell>
          <cell r="D49">
            <v>1</v>
          </cell>
          <cell r="E49">
            <v>1.5321</v>
          </cell>
          <cell r="F49">
            <v>1.53</v>
          </cell>
        </row>
        <row r="50">
          <cell r="A50" t="str">
            <v>001.01.00940</v>
          </cell>
          <cell r="B50" t="str">
            <v>Demolição de alvenaria de fundação de tijolos maciços inclusive escavações necessárias</v>
          </cell>
          <cell r="C50" t="str">
            <v>M3</v>
          </cell>
          <cell r="D50">
            <v>1</v>
          </cell>
          <cell r="E50">
            <v>68.352599999999995</v>
          </cell>
          <cell r="F50">
            <v>68.349999999999994</v>
          </cell>
        </row>
        <row r="51">
          <cell r="A51" t="str">
            <v>001.01.00960</v>
          </cell>
          <cell r="B51" t="str">
            <v>Demolição de alvenaria de fundações de pedra</v>
          </cell>
          <cell r="C51" t="str">
            <v>M3</v>
          </cell>
          <cell r="D51">
            <v>1</v>
          </cell>
          <cell r="E51">
            <v>34.4739</v>
          </cell>
          <cell r="F51">
            <v>34.47</v>
          </cell>
        </row>
        <row r="52">
          <cell r="A52" t="str">
            <v>001.01.00980</v>
          </cell>
          <cell r="B52" t="str">
            <v>Demolição de concreto simples em fundação</v>
          </cell>
          <cell r="C52" t="str">
            <v>M3</v>
          </cell>
          <cell r="D52">
            <v>1</v>
          </cell>
          <cell r="E52">
            <v>59.278599999999997</v>
          </cell>
          <cell r="F52">
            <v>59.27</v>
          </cell>
        </row>
        <row r="53">
          <cell r="A53" t="str">
            <v>001.01.01000</v>
          </cell>
          <cell r="B53" t="str">
            <v>Demolição de concreto armado em fundações</v>
          </cell>
          <cell r="C53" t="str">
            <v>M3</v>
          </cell>
          <cell r="D53">
            <v>1</v>
          </cell>
          <cell r="E53">
            <v>151.3477</v>
          </cell>
          <cell r="F53">
            <v>151.34</v>
          </cell>
        </row>
        <row r="54">
          <cell r="A54" t="str">
            <v>001.01.01020</v>
          </cell>
          <cell r="B54" t="str">
            <v>Demolição de concreto simples acima do embasamento</v>
          </cell>
          <cell r="C54" t="str">
            <v>M3</v>
          </cell>
          <cell r="D54">
            <v>1</v>
          </cell>
          <cell r="E54">
            <v>49.217199999999998</v>
          </cell>
          <cell r="F54">
            <v>49.21</v>
          </cell>
        </row>
        <row r="55">
          <cell r="A55" t="str">
            <v>001.01.01040</v>
          </cell>
          <cell r="B55" t="str">
            <v>Demolição de concreto armado acima do embasamento</v>
          </cell>
          <cell r="C55" t="str">
            <v>M3</v>
          </cell>
          <cell r="D55">
            <v>1</v>
          </cell>
          <cell r="E55">
            <v>135.94040000000001</v>
          </cell>
          <cell r="F55">
            <v>135.94</v>
          </cell>
        </row>
        <row r="56">
          <cell r="A56" t="str">
            <v>001.01.01060</v>
          </cell>
          <cell r="B56" t="str">
            <v>Demolição de assoalhos de tábuas incl.rodapés e cordões</v>
          </cell>
          <cell r="C56" t="str">
            <v>M2</v>
          </cell>
          <cell r="D56">
            <v>1</v>
          </cell>
          <cell r="E56">
            <v>6.8947000000000003</v>
          </cell>
          <cell r="F56">
            <v>6.89</v>
          </cell>
        </row>
        <row r="57">
          <cell r="A57" t="str">
            <v>001.01.01080</v>
          </cell>
          <cell r="B57" t="str">
            <v>Demolição de assoalhos de tábuas apenas das tábuas</v>
          </cell>
          <cell r="C57" t="str">
            <v>M2</v>
          </cell>
          <cell r="D57">
            <v>1</v>
          </cell>
          <cell r="E57">
            <v>2.7578</v>
          </cell>
          <cell r="F57">
            <v>2.75</v>
          </cell>
        </row>
        <row r="58">
          <cell r="A58" t="str">
            <v>001.01.01100</v>
          </cell>
          <cell r="B58" t="str">
            <v>Retirada de todo piso assoalho de tábuas inclusive vigamento de peróba</v>
          </cell>
          <cell r="C58" t="str">
            <v>M2</v>
          </cell>
          <cell r="D58">
            <v>1</v>
          </cell>
          <cell r="E58">
            <v>11.245100000000001</v>
          </cell>
          <cell r="F58">
            <v>11.24</v>
          </cell>
        </row>
        <row r="59">
          <cell r="A59" t="str">
            <v>001.01.01120</v>
          </cell>
          <cell r="B59" t="str">
            <v>Demolição de pisos de tacos madeira inclusive argamassa de assentamento</v>
          </cell>
          <cell r="C59" t="str">
            <v>M2</v>
          </cell>
          <cell r="D59">
            <v>1</v>
          </cell>
          <cell r="E59">
            <v>8.4476999999999993</v>
          </cell>
          <cell r="F59">
            <v>8.44</v>
          </cell>
        </row>
        <row r="60">
          <cell r="A60" t="str">
            <v>001.01.01140</v>
          </cell>
          <cell r="B60" t="str">
            <v>Retirada de pisos de tacos madeira inclusive argamassa de assentamento</v>
          </cell>
          <cell r="C60" t="str">
            <v>M2</v>
          </cell>
          <cell r="D60">
            <v>1</v>
          </cell>
          <cell r="E60">
            <v>10.082000000000001</v>
          </cell>
          <cell r="F60">
            <v>10.08</v>
          </cell>
        </row>
        <row r="61">
          <cell r="A61" t="str">
            <v>001.01.01160</v>
          </cell>
          <cell r="B61" t="str">
            <v>Demolição de rodapé de madeira</v>
          </cell>
          <cell r="C61" t="str">
            <v>ML</v>
          </cell>
          <cell r="D61">
            <v>1</v>
          </cell>
          <cell r="E61">
            <v>0.30649999999999999</v>
          </cell>
          <cell r="F61">
            <v>0.3</v>
          </cell>
        </row>
        <row r="62">
          <cell r="A62" t="str">
            <v>001.01.01180</v>
          </cell>
          <cell r="B62" t="str">
            <v>Retirada de rodapé de madeira</v>
          </cell>
          <cell r="C62" t="str">
            <v>ML</v>
          </cell>
          <cell r="D62">
            <v>1</v>
          </cell>
          <cell r="E62">
            <v>0.49030000000000001</v>
          </cell>
          <cell r="F62">
            <v>0.49</v>
          </cell>
        </row>
        <row r="63">
          <cell r="A63" t="str">
            <v>001.01.01200</v>
          </cell>
          <cell r="B63" t="str">
            <v>Demolição de pisos de ladrilhos em geral</v>
          </cell>
          <cell r="C63" t="str">
            <v>M2</v>
          </cell>
          <cell r="D63">
            <v>1</v>
          </cell>
          <cell r="E63">
            <v>3.0627</v>
          </cell>
          <cell r="F63">
            <v>3.06</v>
          </cell>
        </row>
        <row r="64">
          <cell r="A64" t="str">
            <v>001.01.01220</v>
          </cell>
          <cell r="B64" t="str">
            <v>Demolição de ladrilhos em geral sobre base ou lastro de concreto</v>
          </cell>
          <cell r="C64" t="str">
            <v>M2</v>
          </cell>
          <cell r="D64">
            <v>1</v>
          </cell>
          <cell r="E64">
            <v>6.1253000000000002</v>
          </cell>
          <cell r="F64">
            <v>6.12</v>
          </cell>
        </row>
        <row r="65">
          <cell r="A65" t="str">
            <v>001.01.01240</v>
          </cell>
          <cell r="B65" t="str">
            <v>Demolição de pisos de granilite ou cimentado</v>
          </cell>
          <cell r="C65" t="str">
            <v>M2</v>
          </cell>
          <cell r="D65">
            <v>1</v>
          </cell>
          <cell r="E65">
            <v>1.1331</v>
          </cell>
          <cell r="F65">
            <v>1.1299999999999999</v>
          </cell>
        </row>
        <row r="66">
          <cell r="A66" t="str">
            <v>001.01.01260</v>
          </cell>
          <cell r="B66" t="str">
            <v>Retirada de pavimentação em paralelepípedo</v>
          </cell>
          <cell r="C66" t="str">
            <v>M2</v>
          </cell>
          <cell r="D66">
            <v>1</v>
          </cell>
          <cell r="E66">
            <v>3.5002</v>
          </cell>
          <cell r="F66">
            <v>3.5</v>
          </cell>
        </row>
        <row r="67">
          <cell r="A67" t="str">
            <v>001.01.01280</v>
          </cell>
          <cell r="B67" t="str">
            <v>Demolição de pavimentação asfáltica p/processo manual</v>
          </cell>
          <cell r="C67" t="str">
            <v>M2</v>
          </cell>
          <cell r="D67">
            <v>1</v>
          </cell>
          <cell r="E67">
            <v>5.7457000000000003</v>
          </cell>
          <cell r="F67">
            <v>5.74</v>
          </cell>
        </row>
        <row r="68">
          <cell r="A68" t="str">
            <v>001.01.01300</v>
          </cell>
          <cell r="B68" t="str">
            <v>Demolição de pisos cimentados sobre base ou lastro concreto</v>
          </cell>
          <cell r="C68" t="str">
            <v>M2</v>
          </cell>
          <cell r="D68">
            <v>1</v>
          </cell>
          <cell r="E68">
            <v>5.6875999999999998</v>
          </cell>
          <cell r="F68">
            <v>5.68</v>
          </cell>
        </row>
        <row r="69">
          <cell r="A69" t="str">
            <v>001.01.01320</v>
          </cell>
          <cell r="B69" t="str">
            <v>Demolição de lastro de concreto</v>
          </cell>
          <cell r="C69" t="str">
            <v>M2</v>
          </cell>
          <cell r="D69">
            <v>1</v>
          </cell>
          <cell r="E69">
            <v>3.0627</v>
          </cell>
          <cell r="F69">
            <v>3.06</v>
          </cell>
        </row>
        <row r="70">
          <cell r="A70" t="str">
            <v>001.01.01340</v>
          </cell>
          <cell r="B70" t="str">
            <v>Retirada de vidros inteiros</v>
          </cell>
          <cell r="C70" t="str">
            <v>M2</v>
          </cell>
          <cell r="D70">
            <v>1</v>
          </cell>
          <cell r="E70">
            <v>2.3170999999999999</v>
          </cell>
          <cell r="F70">
            <v>2.31</v>
          </cell>
        </row>
        <row r="71">
          <cell r="A71" t="str">
            <v>001.01.01360</v>
          </cell>
          <cell r="B71" t="str">
            <v>Retirada de esquadrias de madeira inclusive batente</v>
          </cell>
          <cell r="C71" t="str">
            <v>M2</v>
          </cell>
          <cell r="D71">
            <v>1</v>
          </cell>
          <cell r="E71">
            <v>3.5002</v>
          </cell>
          <cell r="F71">
            <v>3.5</v>
          </cell>
        </row>
        <row r="72">
          <cell r="A72" t="str">
            <v>001.01.01380</v>
          </cell>
          <cell r="B72" t="str">
            <v>Retirada de esquadrias metálicas</v>
          </cell>
          <cell r="C72" t="str">
            <v>M2</v>
          </cell>
          <cell r="D72">
            <v>1</v>
          </cell>
          <cell r="E72">
            <v>4.5881999999999996</v>
          </cell>
          <cell r="F72">
            <v>4.58</v>
          </cell>
        </row>
        <row r="73">
          <cell r="A73" t="str">
            <v>001.01.01400</v>
          </cell>
          <cell r="B73" t="str">
            <v>Retirada de fechaduras</v>
          </cell>
          <cell r="C73" t="str">
            <v>UN</v>
          </cell>
          <cell r="D73">
            <v>1</v>
          </cell>
          <cell r="E73">
            <v>2.3170999999999999</v>
          </cell>
          <cell r="F73">
            <v>2.31</v>
          </cell>
        </row>
        <row r="74">
          <cell r="A74" t="str">
            <v>001.01.01420</v>
          </cell>
          <cell r="B74" t="str">
            <v>Retirada de esquadria de madeira, somente as folhas</v>
          </cell>
          <cell r="C74" t="str">
            <v>M2</v>
          </cell>
          <cell r="D74">
            <v>1</v>
          </cell>
          <cell r="E74">
            <v>1.5537000000000001</v>
          </cell>
          <cell r="F74">
            <v>1.55</v>
          </cell>
        </row>
        <row r="75">
          <cell r="A75" t="str">
            <v>001.01.01440</v>
          </cell>
          <cell r="B75" t="str">
            <v>Retirada de aparelhos de louça ou ferro sanitário</v>
          </cell>
          <cell r="C75" t="str">
            <v>UN</v>
          </cell>
          <cell r="D75">
            <v>1</v>
          </cell>
          <cell r="E75">
            <v>8.4039000000000001</v>
          </cell>
          <cell r="F75">
            <v>8.4</v>
          </cell>
        </row>
        <row r="76">
          <cell r="A76" t="str">
            <v>001.01.01460</v>
          </cell>
          <cell r="B76" t="str">
            <v>Retirada de caixa dágua pré fabricada</v>
          </cell>
          <cell r="C76" t="str">
            <v>UN</v>
          </cell>
          <cell r="D76">
            <v>1</v>
          </cell>
          <cell r="E76">
            <v>14.006600000000001</v>
          </cell>
          <cell r="F76">
            <v>14</v>
          </cell>
        </row>
        <row r="77">
          <cell r="A77" t="str">
            <v>001.01.01480</v>
          </cell>
          <cell r="B77" t="str">
            <v>Demolição de tubulação de ferro galvanizado até 2 pol</v>
          </cell>
          <cell r="C77" t="str">
            <v>ML</v>
          </cell>
          <cell r="D77">
            <v>1</v>
          </cell>
          <cell r="E77">
            <v>1.6808000000000001</v>
          </cell>
          <cell r="F77">
            <v>1.68</v>
          </cell>
        </row>
        <row r="78">
          <cell r="A78" t="str">
            <v>001.01.01500</v>
          </cell>
          <cell r="B78" t="str">
            <v>Demolição de tubulação de ferro galvanizado acima de 2 pol</v>
          </cell>
          <cell r="C78" t="str">
            <v>ML</v>
          </cell>
          <cell r="D78">
            <v>1</v>
          </cell>
          <cell r="E78">
            <v>2.8012999999999999</v>
          </cell>
          <cell r="F78">
            <v>2.8</v>
          </cell>
        </row>
        <row r="79">
          <cell r="A79" t="str">
            <v>001.01.01520</v>
          </cell>
          <cell r="B79" t="str">
            <v>Retirada de tubo de ferro galvanizado até 2 pol</v>
          </cell>
          <cell r="C79" t="str">
            <v>ML</v>
          </cell>
          <cell r="D79">
            <v>1</v>
          </cell>
          <cell r="E79">
            <v>2.8012999999999999</v>
          </cell>
          <cell r="F79">
            <v>2.8</v>
          </cell>
        </row>
        <row r="80">
          <cell r="A80" t="str">
            <v>001.01.01540</v>
          </cell>
          <cell r="B80" t="str">
            <v>Retirada de tubo de ferro galvanizado acima de 2 pol</v>
          </cell>
          <cell r="C80" t="str">
            <v>ML</v>
          </cell>
          <cell r="D80">
            <v>1</v>
          </cell>
          <cell r="E80">
            <v>3.3616999999999999</v>
          </cell>
          <cell r="F80">
            <v>3.36</v>
          </cell>
        </row>
        <row r="81">
          <cell r="A81" t="str">
            <v>001.01.01560</v>
          </cell>
          <cell r="B81" t="str">
            <v>Demolição de tubo de f.f.ate 3 pol</v>
          </cell>
          <cell r="C81" t="str">
            <v>ML</v>
          </cell>
          <cell r="D81">
            <v>1</v>
          </cell>
          <cell r="E81">
            <v>1.6808000000000001</v>
          </cell>
          <cell r="F81">
            <v>1.68</v>
          </cell>
        </row>
        <row r="82">
          <cell r="A82" t="str">
            <v>001.01.01580</v>
          </cell>
          <cell r="B82" t="str">
            <v>Demolição de tubo de f.f.acima 3 pol</v>
          </cell>
          <cell r="C82" t="str">
            <v>ML</v>
          </cell>
          <cell r="D82">
            <v>1</v>
          </cell>
          <cell r="E82">
            <v>2.8012999999999999</v>
          </cell>
          <cell r="F82">
            <v>2.8</v>
          </cell>
        </row>
        <row r="83">
          <cell r="A83" t="str">
            <v>001.01.01600</v>
          </cell>
          <cell r="B83" t="str">
            <v>Retirada de tubo de f.f.ate 3 pol</v>
          </cell>
          <cell r="C83" t="str">
            <v>ML</v>
          </cell>
          <cell r="D83">
            <v>1</v>
          </cell>
          <cell r="E83">
            <v>2.8012999999999999</v>
          </cell>
          <cell r="F83">
            <v>2.8</v>
          </cell>
        </row>
        <row r="84">
          <cell r="A84" t="str">
            <v>001.01.01620</v>
          </cell>
          <cell r="B84" t="str">
            <v>Retirada de tubo de f.f.acima de 3 pol</v>
          </cell>
          <cell r="C84" t="str">
            <v>ML</v>
          </cell>
          <cell r="D84">
            <v>1</v>
          </cell>
          <cell r="E84">
            <v>3.3616999999999999</v>
          </cell>
          <cell r="F84">
            <v>3.36</v>
          </cell>
        </row>
        <row r="85">
          <cell r="A85" t="str">
            <v>001.01.01640</v>
          </cell>
          <cell r="B85" t="str">
            <v>Demolição de tubo de barro ou c.a.ate 3 pol</v>
          </cell>
          <cell r="C85" t="str">
            <v>ML</v>
          </cell>
          <cell r="D85">
            <v>1</v>
          </cell>
          <cell r="E85">
            <v>1.1205000000000001</v>
          </cell>
          <cell r="F85">
            <v>1.1200000000000001</v>
          </cell>
        </row>
        <row r="86">
          <cell r="A86" t="str">
            <v>001.01.01660</v>
          </cell>
          <cell r="B86" t="str">
            <v>Demolição de tubo de barro ou c.a.acima de 3 pol</v>
          </cell>
          <cell r="C86" t="str">
            <v>ML</v>
          </cell>
          <cell r="D86">
            <v>1</v>
          </cell>
          <cell r="E86">
            <v>1.6808000000000001</v>
          </cell>
          <cell r="F86">
            <v>1.68</v>
          </cell>
        </row>
        <row r="87">
          <cell r="A87" t="str">
            <v>001.01.01680</v>
          </cell>
          <cell r="B87" t="str">
            <v>Retirada de tubos de barro ou cimento amianto até 3 pol</v>
          </cell>
          <cell r="C87" t="str">
            <v>ML</v>
          </cell>
          <cell r="D87">
            <v>1</v>
          </cell>
          <cell r="E87">
            <v>3.3616999999999999</v>
          </cell>
          <cell r="F87">
            <v>3.36</v>
          </cell>
        </row>
        <row r="88">
          <cell r="A88" t="str">
            <v>001.01.01700</v>
          </cell>
          <cell r="B88" t="str">
            <v>Retirada de tubos de barro ou cimento amianto acima de 3 pol</v>
          </cell>
          <cell r="C88" t="str">
            <v>ML</v>
          </cell>
          <cell r="D88">
            <v>1</v>
          </cell>
          <cell r="E88">
            <v>3.9218000000000002</v>
          </cell>
          <cell r="F88">
            <v>3.92</v>
          </cell>
        </row>
        <row r="89">
          <cell r="A89" t="str">
            <v>001.01.01720</v>
          </cell>
          <cell r="B89" t="str">
            <v>Retirada de registro ate 2 pol</v>
          </cell>
          <cell r="C89" t="str">
            <v>UN</v>
          </cell>
          <cell r="D89">
            <v>1</v>
          </cell>
          <cell r="E89">
            <v>6.1630000000000003</v>
          </cell>
          <cell r="F89">
            <v>6.16</v>
          </cell>
        </row>
        <row r="90">
          <cell r="A90" t="str">
            <v>001.01.01740</v>
          </cell>
          <cell r="B90" t="str">
            <v>Retirada de calhas e condutores</v>
          </cell>
          <cell r="C90" t="str">
            <v>ML</v>
          </cell>
          <cell r="D90">
            <v>1</v>
          </cell>
          <cell r="E90">
            <v>1.2283999999999999</v>
          </cell>
          <cell r="F90">
            <v>1.22</v>
          </cell>
        </row>
        <row r="91">
          <cell r="A91" t="str">
            <v>001.01.01760</v>
          </cell>
          <cell r="B91" t="str">
            <v>Execução de desentupimento de esgoto</v>
          </cell>
          <cell r="C91" t="str">
            <v>ML</v>
          </cell>
          <cell r="D91">
            <v>1</v>
          </cell>
          <cell r="E91">
            <v>2.0474000000000001</v>
          </cell>
          <cell r="F91">
            <v>2.04</v>
          </cell>
        </row>
        <row r="92">
          <cell r="A92" t="str">
            <v>001.01.01780</v>
          </cell>
          <cell r="B92" t="str">
            <v>Retirada de caixa de descarga</v>
          </cell>
          <cell r="C92" t="str">
            <v>UN</v>
          </cell>
          <cell r="D92">
            <v>1</v>
          </cell>
          <cell r="E92">
            <v>5.4253999999999998</v>
          </cell>
          <cell r="F92">
            <v>5.42</v>
          </cell>
        </row>
        <row r="93">
          <cell r="A93" t="str">
            <v>001.01.01800</v>
          </cell>
          <cell r="B93" t="str">
            <v>Retirada de bancadas, balcões ou pias (aço,granilite,ardósia,etc)</v>
          </cell>
          <cell r="C93" t="str">
            <v>M2</v>
          </cell>
          <cell r="D93">
            <v>1</v>
          </cell>
          <cell r="E93">
            <v>9.2784999999999993</v>
          </cell>
          <cell r="F93">
            <v>9.27</v>
          </cell>
        </row>
        <row r="94">
          <cell r="A94" t="str">
            <v>001.01.01820</v>
          </cell>
          <cell r="B94" t="str">
            <v>Demolição de quadro de luz e força</v>
          </cell>
          <cell r="C94" t="str">
            <v>UN</v>
          </cell>
          <cell r="D94">
            <v>1</v>
          </cell>
          <cell r="E94">
            <v>14.006600000000001</v>
          </cell>
          <cell r="F94">
            <v>14</v>
          </cell>
        </row>
        <row r="95">
          <cell r="A95" t="str">
            <v>001.01.01840</v>
          </cell>
          <cell r="B95" t="str">
            <v>Retirada de quadro de luz e força</v>
          </cell>
          <cell r="C95" t="str">
            <v>UN</v>
          </cell>
          <cell r="D95">
            <v>1</v>
          </cell>
          <cell r="E95">
            <v>19.609200000000001</v>
          </cell>
          <cell r="F95">
            <v>19.600000000000001</v>
          </cell>
        </row>
        <row r="96">
          <cell r="A96" t="str">
            <v>001.01.01860</v>
          </cell>
          <cell r="B96" t="str">
            <v>Retirada de aparelhos incandecentes</v>
          </cell>
          <cell r="C96" t="str">
            <v>UN</v>
          </cell>
          <cell r="D96">
            <v>1</v>
          </cell>
          <cell r="E96">
            <v>0.56040000000000001</v>
          </cell>
          <cell r="F96">
            <v>0.56000000000000005</v>
          </cell>
        </row>
        <row r="97">
          <cell r="A97" t="str">
            <v>001.01.01880</v>
          </cell>
          <cell r="B97" t="str">
            <v>Retirada de aparelhos fluorescentes</v>
          </cell>
          <cell r="C97" t="str">
            <v>UN</v>
          </cell>
          <cell r="D97">
            <v>1</v>
          </cell>
          <cell r="E97">
            <v>2.2410000000000001</v>
          </cell>
          <cell r="F97">
            <v>2.2400000000000002</v>
          </cell>
        </row>
        <row r="98">
          <cell r="A98" t="str">
            <v>001.01.01900</v>
          </cell>
          <cell r="B98" t="str">
            <v>Demolição de tubulação elétrica ate 2.00 pol</v>
          </cell>
          <cell r="C98" t="str">
            <v>ML</v>
          </cell>
          <cell r="D98">
            <v>1</v>
          </cell>
          <cell r="E98">
            <v>1.6808000000000001</v>
          </cell>
          <cell r="F98">
            <v>1.68</v>
          </cell>
        </row>
        <row r="99">
          <cell r="A99" t="str">
            <v>001.01.01920</v>
          </cell>
          <cell r="B99" t="str">
            <v>Demolição de tubulação elétrica acima de 2.00 pol</v>
          </cell>
          <cell r="C99" t="str">
            <v>ML</v>
          </cell>
          <cell r="D99">
            <v>1</v>
          </cell>
          <cell r="E99">
            <v>2.8012999999999999</v>
          </cell>
          <cell r="F99">
            <v>2.8</v>
          </cell>
        </row>
        <row r="100">
          <cell r="A100" t="str">
            <v>001.01.01940</v>
          </cell>
          <cell r="B100" t="str">
            <v>Retirada de fiação (até cabo n.2 awg)</v>
          </cell>
          <cell r="C100" t="str">
            <v>ML</v>
          </cell>
          <cell r="D100">
            <v>1</v>
          </cell>
          <cell r="E100">
            <v>0.112</v>
          </cell>
          <cell r="F100">
            <v>0.11</v>
          </cell>
        </row>
        <row r="101">
          <cell r="A101" t="str">
            <v>001.01.01960</v>
          </cell>
          <cell r="B101" t="str">
            <v>Retirada de fiação (do cabo 1/0 ate 4/0 awg)</v>
          </cell>
          <cell r="C101" t="str">
            <v>ML</v>
          </cell>
          <cell r="D101">
            <v>1</v>
          </cell>
          <cell r="E101">
            <v>0.22420000000000001</v>
          </cell>
          <cell r="F101">
            <v>0.22</v>
          </cell>
        </row>
        <row r="102">
          <cell r="A102" t="str">
            <v>001.01.01980</v>
          </cell>
          <cell r="B102" t="str">
            <v>Retirada de interruptores, tomadas, campainhas, etc. (inclusive, condutores e caixas)</v>
          </cell>
          <cell r="C102" t="str">
            <v>UN</v>
          </cell>
          <cell r="D102">
            <v>1</v>
          </cell>
          <cell r="E102">
            <v>0.112</v>
          </cell>
          <cell r="F102">
            <v>0.11</v>
          </cell>
        </row>
        <row r="103">
          <cell r="A103" t="str">
            <v>001.01.02000</v>
          </cell>
          <cell r="B103" t="str">
            <v>Retirada de postes de madeira ou concreto ate 11.00 m</v>
          </cell>
          <cell r="C103" t="str">
            <v>UN</v>
          </cell>
          <cell r="D103">
            <v>1</v>
          </cell>
          <cell r="E103">
            <v>17.5627</v>
          </cell>
          <cell r="F103">
            <v>17.559999999999999</v>
          </cell>
        </row>
        <row r="104">
          <cell r="A104" t="str">
            <v>001.01.02020</v>
          </cell>
          <cell r="B104" t="str">
            <v>Retirada de arruelas</v>
          </cell>
          <cell r="C104" t="str">
            <v>UN</v>
          </cell>
          <cell r="D104">
            <v>1</v>
          </cell>
          <cell r="E104">
            <v>0.112</v>
          </cell>
          <cell r="F104">
            <v>0.11</v>
          </cell>
        </row>
        <row r="105">
          <cell r="A105" t="str">
            <v>001.01.02040</v>
          </cell>
          <cell r="B105" t="str">
            <v>Retirada de cruzeta de madeira</v>
          </cell>
          <cell r="C105" t="str">
            <v>UN</v>
          </cell>
          <cell r="D105">
            <v>1</v>
          </cell>
          <cell r="E105">
            <v>0.2802</v>
          </cell>
          <cell r="F105">
            <v>0.28000000000000003</v>
          </cell>
        </row>
        <row r="106">
          <cell r="A106" t="str">
            <v>001.01.02060</v>
          </cell>
          <cell r="B106" t="str">
            <v>Retirada de isoladores</v>
          </cell>
          <cell r="C106" t="str">
            <v>UN</v>
          </cell>
          <cell r="D106">
            <v>1</v>
          </cell>
          <cell r="E106">
            <v>0.56040000000000001</v>
          </cell>
          <cell r="F106">
            <v>0.56000000000000005</v>
          </cell>
        </row>
        <row r="107">
          <cell r="A107" t="str">
            <v>001.01.02080</v>
          </cell>
          <cell r="B107" t="str">
            <v>Retirada de mão francesa</v>
          </cell>
          <cell r="C107" t="str">
            <v>UN</v>
          </cell>
          <cell r="D107">
            <v>1</v>
          </cell>
          <cell r="E107">
            <v>0.56040000000000001</v>
          </cell>
          <cell r="F107">
            <v>0.56000000000000005</v>
          </cell>
        </row>
        <row r="108">
          <cell r="A108" t="str">
            <v>001.01.02100</v>
          </cell>
          <cell r="B108" t="str">
            <v>Retirada de parafuso máquina ou francês</v>
          </cell>
          <cell r="C108" t="str">
            <v>UN</v>
          </cell>
          <cell r="D108">
            <v>1</v>
          </cell>
          <cell r="E108">
            <v>0.56040000000000001</v>
          </cell>
          <cell r="F108">
            <v>0.56000000000000005</v>
          </cell>
        </row>
        <row r="109">
          <cell r="A109" t="str">
            <v>001.01.02120</v>
          </cell>
          <cell r="B109" t="str">
            <v>Retirada de pino p/isolador de 15 kv</v>
          </cell>
          <cell r="C109" t="str">
            <v>UN</v>
          </cell>
          <cell r="D109">
            <v>1</v>
          </cell>
          <cell r="E109">
            <v>0.84030000000000005</v>
          </cell>
          <cell r="F109">
            <v>0.84</v>
          </cell>
        </row>
        <row r="110">
          <cell r="A110" t="str">
            <v>001.01.02140</v>
          </cell>
          <cell r="B110" t="str">
            <v>Retirada de disjuntor monofásico, bifásico ou trifásico de 15 a até 200 a</v>
          </cell>
          <cell r="C110" t="str">
            <v>UN</v>
          </cell>
          <cell r="D110">
            <v>1</v>
          </cell>
          <cell r="E110">
            <v>1.0237000000000001</v>
          </cell>
          <cell r="F110">
            <v>1.02</v>
          </cell>
        </row>
        <row r="111">
          <cell r="A111" t="str">
            <v>001.01.02160</v>
          </cell>
          <cell r="B111" t="str">
            <v>Retirada de chave trifásica com fusíveis de 30a até 200a</v>
          </cell>
          <cell r="C111" t="str">
            <v>UN</v>
          </cell>
          <cell r="D111">
            <v>1</v>
          </cell>
          <cell r="E111">
            <v>3.0710999999999999</v>
          </cell>
          <cell r="F111">
            <v>3.07</v>
          </cell>
        </row>
        <row r="112">
          <cell r="A112" t="str">
            <v>001.01.02180</v>
          </cell>
          <cell r="B112" t="str">
            <v>Retirada de ventilador de teto completo</v>
          </cell>
          <cell r="C112" t="str">
            <v>UN</v>
          </cell>
          <cell r="D112">
            <v>1</v>
          </cell>
          <cell r="E112">
            <v>1.5353000000000001</v>
          </cell>
          <cell r="F112">
            <v>1.53</v>
          </cell>
        </row>
        <row r="113">
          <cell r="A113" t="str">
            <v>001.01.02200</v>
          </cell>
          <cell r="B113" t="str">
            <v>Retirada de refletor com lâmpada</v>
          </cell>
          <cell r="C113" t="str">
            <v>UN</v>
          </cell>
          <cell r="D113">
            <v>1</v>
          </cell>
          <cell r="E113">
            <v>1.5353000000000001</v>
          </cell>
          <cell r="F113">
            <v>1.53</v>
          </cell>
        </row>
        <row r="114">
          <cell r="A114" t="str">
            <v>001.01.02220</v>
          </cell>
          <cell r="B114" t="str">
            <v>Remanejamento de fancoils</v>
          </cell>
          <cell r="C114" t="str">
            <v>UN</v>
          </cell>
          <cell r="D114">
            <v>1</v>
          </cell>
          <cell r="E114">
            <v>80.656400000000005</v>
          </cell>
          <cell r="F114">
            <v>80.650000000000006</v>
          </cell>
        </row>
        <row r="115">
          <cell r="A115" t="str">
            <v>001.01.02240</v>
          </cell>
          <cell r="B115" t="str">
            <v>Retirada c/ remoção de transformador de at/bt-15 kv 75 a 150 kva</v>
          </cell>
          <cell r="C115" t="str">
            <v>UN</v>
          </cell>
          <cell r="D115">
            <v>1</v>
          </cell>
          <cell r="E115">
            <v>199.48259999999999</v>
          </cell>
          <cell r="F115">
            <v>199.48</v>
          </cell>
        </row>
        <row r="116">
          <cell r="A116" t="str">
            <v>001.01.02260</v>
          </cell>
          <cell r="B116" t="str">
            <v>Retirada com remoção de grupo motor-gerador de 60 a 250 kva</v>
          </cell>
          <cell r="C116" t="str">
            <v>UN</v>
          </cell>
          <cell r="D116">
            <v>1</v>
          </cell>
          <cell r="E116">
            <v>199.48259999999999</v>
          </cell>
          <cell r="F116">
            <v>199.48</v>
          </cell>
        </row>
        <row r="117">
          <cell r="A117" t="str">
            <v>001.01.02280</v>
          </cell>
          <cell r="B117" t="str">
            <v>Remoção de pintura a cal</v>
          </cell>
          <cell r="C117" t="str">
            <v>M2</v>
          </cell>
          <cell r="D117">
            <v>1</v>
          </cell>
          <cell r="E117">
            <v>0.81720000000000004</v>
          </cell>
          <cell r="F117">
            <v>0.81</v>
          </cell>
        </row>
        <row r="118">
          <cell r="A118" t="str">
            <v>001.01.02300</v>
          </cell>
          <cell r="B118" t="str">
            <v>Remoção de pintura a gesso cola ou base de látex (pva)</v>
          </cell>
          <cell r="C118" t="str">
            <v>M2</v>
          </cell>
          <cell r="D118">
            <v>1</v>
          </cell>
          <cell r="E118">
            <v>1.0896999999999999</v>
          </cell>
          <cell r="F118">
            <v>1.08</v>
          </cell>
        </row>
        <row r="119">
          <cell r="A119" t="str">
            <v>001.01.02320</v>
          </cell>
          <cell r="B119" t="str">
            <v>Remoção de pintura a óleo esmalte verniz ou grafite</v>
          </cell>
          <cell r="C119" t="str">
            <v>M2</v>
          </cell>
          <cell r="D119">
            <v>1</v>
          </cell>
          <cell r="E119">
            <v>2.0714000000000001</v>
          </cell>
          <cell r="F119">
            <v>2.0699999999999998</v>
          </cell>
        </row>
        <row r="120">
          <cell r="A120" t="str">
            <v>001.01.02340</v>
          </cell>
          <cell r="B120" t="str">
            <v>Raspagem e lixamento de pintura a óleo esmalte verniz ou grafite</v>
          </cell>
          <cell r="C120" t="str">
            <v>M2</v>
          </cell>
          <cell r="D120">
            <v>1</v>
          </cell>
          <cell r="E120">
            <v>1.5537000000000001</v>
          </cell>
          <cell r="F120">
            <v>1.55</v>
          </cell>
        </row>
        <row r="121">
          <cell r="A121" t="str">
            <v>001.02</v>
          </cell>
          <cell r="B121" t="str">
            <v>SERVIÇOS PRELIMINARES</v>
          </cell>
          <cell r="E121">
            <v>5251.6415999999999</v>
          </cell>
        </row>
        <row r="122">
          <cell r="A122" t="str">
            <v>001.02.00020</v>
          </cell>
          <cell r="B122" t="str">
            <v>Execução de Corte e destocamento inclusive remoção de árvore de pequeno porte com diâmetro até 15 cm</v>
          </cell>
          <cell r="C122" t="str">
            <v>UN</v>
          </cell>
          <cell r="D122">
            <v>2</v>
          </cell>
          <cell r="E122">
            <v>86.005799999999994</v>
          </cell>
          <cell r="F122">
            <v>86</v>
          </cell>
        </row>
        <row r="123">
          <cell r="A123" t="str">
            <v>001.02.00040</v>
          </cell>
          <cell r="B123" t="str">
            <v>Execução de Corte e destocamento inclusive remoção de árvore de médio porte com diâmetro até 25 cm</v>
          </cell>
          <cell r="C123" t="str">
            <v>UN</v>
          </cell>
          <cell r="D123">
            <v>1</v>
          </cell>
          <cell r="E123">
            <v>26.103300000000001</v>
          </cell>
          <cell r="F123">
            <v>26.1</v>
          </cell>
        </row>
        <row r="124">
          <cell r="A124" t="str">
            <v>001.02.00060</v>
          </cell>
          <cell r="B124" t="str">
            <v>Execução de Corte e destocamento inclusive remoção de árvore de grande porte com diâmetro acima de 25 cm</v>
          </cell>
          <cell r="C124" t="str">
            <v>UN</v>
          </cell>
          <cell r="D124">
            <v>1</v>
          </cell>
          <cell r="E124">
            <v>44.5456</v>
          </cell>
          <cell r="F124">
            <v>44.54</v>
          </cell>
        </row>
        <row r="125">
          <cell r="A125" t="str">
            <v>001.02.00080</v>
          </cell>
          <cell r="B125" t="str">
            <v>Execução de Roçado em capoeirão c/empilhamento e queima de resíduos</v>
          </cell>
          <cell r="C125" t="str">
            <v>M2</v>
          </cell>
          <cell r="D125">
            <v>1</v>
          </cell>
          <cell r="E125">
            <v>0.27610000000000001</v>
          </cell>
          <cell r="F125">
            <v>0.27</v>
          </cell>
        </row>
        <row r="126">
          <cell r="A126" t="str">
            <v>001.02.00100</v>
          </cell>
          <cell r="B126" t="str">
            <v>Execução de Capinação de terreno inclusive retirada (bota fora)</v>
          </cell>
          <cell r="C126" t="str">
            <v>M2</v>
          </cell>
          <cell r="D126">
            <v>1</v>
          </cell>
          <cell r="E126">
            <v>0.3831</v>
          </cell>
          <cell r="F126">
            <v>0.38</v>
          </cell>
        </row>
        <row r="127">
          <cell r="A127" t="str">
            <v>001.02.00120</v>
          </cell>
          <cell r="B127" t="str">
            <v>Execução de Limpeza do terreno c/ retirada dos entulhos e queima dos mesmos</v>
          </cell>
          <cell r="C127" t="str">
            <v>M2</v>
          </cell>
          <cell r="D127">
            <v>1</v>
          </cell>
          <cell r="E127">
            <v>0.30649999999999999</v>
          </cell>
          <cell r="F127">
            <v>0.3</v>
          </cell>
        </row>
        <row r="128">
          <cell r="A128" t="str">
            <v>001.02.00140</v>
          </cell>
          <cell r="B128" t="str">
            <v>Fornecimento e Instalação  de Tapume de tábuas sobrepostas</v>
          </cell>
          <cell r="C128" t="str">
            <v>M2</v>
          </cell>
          <cell r="D128">
            <v>1</v>
          </cell>
          <cell r="E128">
            <v>29.228300000000001</v>
          </cell>
          <cell r="F128">
            <v>29.22</v>
          </cell>
        </row>
        <row r="129">
          <cell r="A129" t="str">
            <v>001.02.00160</v>
          </cell>
          <cell r="B129" t="str">
            <v>Fornecimento e Instalação de Tapume em chapa de madeira compensada 6.00 mm de espessura</v>
          </cell>
          <cell r="C129" t="str">
            <v>M2</v>
          </cell>
          <cell r="D129">
            <v>1</v>
          </cell>
          <cell r="E129">
            <v>15.887499999999999</v>
          </cell>
          <cell r="F129">
            <v>15.88</v>
          </cell>
        </row>
        <row r="130">
          <cell r="A130" t="str">
            <v>001.02.00180</v>
          </cell>
          <cell r="B130" t="str">
            <v>Fornecimento e Instalação de Parede com tábuas sobrepostas para barracão ou depósito</v>
          </cell>
          <cell r="C130" t="str">
            <v>M2</v>
          </cell>
          <cell r="D130">
            <v>1</v>
          </cell>
          <cell r="E130">
            <v>27.855499999999999</v>
          </cell>
          <cell r="F130">
            <v>27.85</v>
          </cell>
        </row>
        <row r="131">
          <cell r="A131" t="str">
            <v>001.02.00200</v>
          </cell>
          <cell r="B131" t="str">
            <v>Fornecimento e Instalação de cobertura em telhas de fibro cimento de espessura igual a 4.00 mm para barracão ou depósito</v>
          </cell>
          <cell r="C131" t="str">
            <v>M2</v>
          </cell>
          <cell r="D131">
            <v>1</v>
          </cell>
          <cell r="E131">
            <v>5.5635000000000003</v>
          </cell>
          <cell r="F131">
            <v>5.56</v>
          </cell>
        </row>
        <row r="132">
          <cell r="A132" t="str">
            <v>001.02.00220</v>
          </cell>
          <cell r="B132" t="str">
            <v>Execução de lastro de concreto traco 1:4:8 espessura 6.00 cm para barracão ou depósito</v>
          </cell>
          <cell r="C132" t="str">
            <v>M2</v>
          </cell>
          <cell r="D132">
            <v>1</v>
          </cell>
          <cell r="E132">
            <v>10.821</v>
          </cell>
          <cell r="F132">
            <v>10.82</v>
          </cell>
        </row>
        <row r="133">
          <cell r="A133" t="str">
            <v>001.02.00240</v>
          </cell>
          <cell r="B133" t="str">
            <v>Execução de piso cimentado sarrafeado traço 1:4 espessura 1.5 cm para barracão ou depósito</v>
          </cell>
          <cell r="C133" t="str">
            <v>M2</v>
          </cell>
          <cell r="D133">
            <v>1</v>
          </cell>
          <cell r="E133">
            <v>11.8546</v>
          </cell>
          <cell r="F133">
            <v>11.85</v>
          </cell>
        </row>
        <row r="134">
          <cell r="A134" t="str">
            <v>001.02.00260</v>
          </cell>
          <cell r="B134" t="str">
            <v>Execução de estrutura de madeira para telhados distâncias entre tesouras 3 metros, 2 águas, para cobertura c/ telha ondulada de 4.00 mm</v>
          </cell>
          <cell r="C134" t="str">
            <v>M2</v>
          </cell>
          <cell r="D134">
            <v>1</v>
          </cell>
          <cell r="E134">
            <v>11.629099999999999</v>
          </cell>
          <cell r="F134">
            <v>11.62</v>
          </cell>
        </row>
        <row r="135">
          <cell r="A135" t="str">
            <v>001.02.00280</v>
          </cell>
          <cell r="B135" t="str">
            <v>Execução de barracão de obra para alojamento, conforme detalhe da seet.</v>
          </cell>
          <cell r="C135" t="str">
            <v>M2</v>
          </cell>
          <cell r="D135">
            <v>1</v>
          </cell>
          <cell r="E135">
            <v>150.911</v>
          </cell>
          <cell r="F135">
            <v>150.91</v>
          </cell>
        </row>
        <row r="136">
          <cell r="A136" t="str">
            <v>001.02.00300</v>
          </cell>
          <cell r="B136" t="str">
            <v>Execução de barracão de obra para depósito ou refeitório conf. projeto seet</v>
          </cell>
          <cell r="C136" t="str">
            <v>M2</v>
          </cell>
          <cell r="D136">
            <v>1</v>
          </cell>
          <cell r="E136">
            <v>137.41929999999999</v>
          </cell>
          <cell r="F136">
            <v>137.41</v>
          </cell>
        </row>
        <row r="137">
          <cell r="A137" t="str">
            <v>001.02.00320</v>
          </cell>
          <cell r="B137" t="str">
            <v>Execução de instalação provisória de água e esgoto</v>
          </cell>
          <cell r="C137" t="str">
            <v>UN</v>
          </cell>
          <cell r="D137">
            <v>1</v>
          </cell>
          <cell r="E137">
            <v>762.77549999999997</v>
          </cell>
          <cell r="F137">
            <v>762.77</v>
          </cell>
        </row>
        <row r="138">
          <cell r="A138" t="str">
            <v>001.02.00340</v>
          </cell>
          <cell r="B138" t="str">
            <v>Execução de instalação provisória de luz e força</v>
          </cell>
          <cell r="C138" t="str">
            <v>UN</v>
          </cell>
          <cell r="D138">
            <v>1</v>
          </cell>
          <cell r="E138">
            <v>802.66279999999995</v>
          </cell>
          <cell r="F138">
            <v>802.66</v>
          </cell>
        </row>
        <row r="139">
          <cell r="A139" t="str">
            <v>001.02.00360</v>
          </cell>
          <cell r="B139" t="str">
            <v>Fornecimento e instalação de placa de obra (seet) de 6.00x5.00 m conforme detalhe</v>
          </cell>
          <cell r="C139" t="str">
            <v>UN</v>
          </cell>
          <cell r="D139">
            <v>1</v>
          </cell>
          <cell r="E139">
            <v>1977.8069</v>
          </cell>
          <cell r="F139">
            <v>1977.8</v>
          </cell>
        </row>
        <row r="140">
          <cell r="A140" t="str">
            <v>001.02.00380</v>
          </cell>
          <cell r="B140" t="str">
            <v>Fornecimento e instalação de placa de obra,de 5,00x3,00m,conforme detalhe da seet</v>
          </cell>
          <cell r="C140" t="str">
            <v>UN</v>
          </cell>
          <cell r="D140">
            <v>1</v>
          </cell>
          <cell r="E140">
            <v>988.65160000000003</v>
          </cell>
          <cell r="F140">
            <v>988.65</v>
          </cell>
        </row>
        <row r="141">
          <cell r="A141" t="str">
            <v>001.02.00400</v>
          </cell>
          <cell r="B141" t="str">
            <v>Fornecimento e instalação de placa de obra</v>
          </cell>
          <cell r="C141" t="str">
            <v>M2</v>
          </cell>
          <cell r="D141">
            <v>1</v>
          </cell>
          <cell r="E141">
            <v>71.066999999999993</v>
          </cell>
          <cell r="F141">
            <v>71.06</v>
          </cell>
        </row>
        <row r="142">
          <cell r="A142" t="str">
            <v>001.02.00420</v>
          </cell>
          <cell r="B142" t="str">
            <v>Execução de locação da obra c/aparelhos topográficos p/medição considerar as faces externas das paredes</v>
          </cell>
          <cell r="C142" t="str">
            <v>M2</v>
          </cell>
          <cell r="D142">
            <v>1</v>
          </cell>
          <cell r="E142">
            <v>1.1572</v>
          </cell>
          <cell r="F142">
            <v>1.1499999999999999</v>
          </cell>
        </row>
        <row r="143">
          <cell r="A143" t="str">
            <v>001.02.00440</v>
          </cell>
          <cell r="B143" t="str">
            <v>Execução de locação da obra c/tábuas corridas p/medição considerar as faces externas das paredes</v>
          </cell>
          <cell r="C143" t="str">
            <v>M2</v>
          </cell>
          <cell r="D143">
            <v>1</v>
          </cell>
          <cell r="E143">
            <v>2.7246000000000001</v>
          </cell>
          <cell r="F143">
            <v>2.72</v>
          </cell>
        </row>
        <row r="144">
          <cell r="A144" t="str">
            <v>001.03</v>
          </cell>
          <cell r="B144" t="str">
            <v>MOVIMENTO DE TERRA</v>
          </cell>
          <cell r="E144">
            <v>361.23149999999998</v>
          </cell>
        </row>
        <row r="145">
          <cell r="A145" t="str">
            <v>001.03.00020</v>
          </cell>
          <cell r="B145" t="str">
            <v>Escavação manual em mat. 1ª categoria - solos em geral residual ou sedimentar, seixos rolados ou não, com diâm. maximo inferior a 15 cm, qualquer que seja o teor de umidade que apresente</v>
          </cell>
          <cell r="C145" t="str">
            <v>M3</v>
          </cell>
          <cell r="D145">
            <v>1</v>
          </cell>
          <cell r="E145">
            <v>12.449</v>
          </cell>
          <cell r="F145">
            <v>12.44</v>
          </cell>
        </row>
        <row r="146">
          <cell r="A146" t="str">
            <v>001.03.00040</v>
          </cell>
          <cell r="B146" t="str">
            <v>Escavação manual em terra compacta ate 1,50m em material de primeira catergoria</v>
          </cell>
          <cell r="C146" t="str">
            <v>M3</v>
          </cell>
          <cell r="D146">
            <v>1</v>
          </cell>
          <cell r="E146">
            <v>13.449199999999999</v>
          </cell>
          <cell r="F146">
            <v>13.44</v>
          </cell>
        </row>
        <row r="147">
          <cell r="A147" t="str">
            <v>001.03.00060</v>
          </cell>
          <cell r="B147" t="str">
            <v>Escavação manual em terra compacta de 1,50 ate 4,00 m</v>
          </cell>
          <cell r="C147" t="str">
            <v>M3</v>
          </cell>
          <cell r="D147">
            <v>1</v>
          </cell>
          <cell r="E147">
            <v>24.055499999999999</v>
          </cell>
          <cell r="F147">
            <v>24.05</v>
          </cell>
        </row>
        <row r="148">
          <cell r="A148" t="str">
            <v>001.03.00080</v>
          </cell>
          <cell r="B148" t="str">
            <v>Escavação manual em terra dura ate 1,50m de profundidade</v>
          </cell>
          <cell r="C148" t="str">
            <v>M3</v>
          </cell>
          <cell r="D148">
            <v>1</v>
          </cell>
          <cell r="E148">
            <v>17.603300000000001</v>
          </cell>
          <cell r="F148">
            <v>17.600000000000001</v>
          </cell>
        </row>
        <row r="149">
          <cell r="A149" t="str">
            <v>001.03.00100</v>
          </cell>
          <cell r="B149" t="str">
            <v>Escavação manual em terra dura de 1,50 a 4,00m de profundidade</v>
          </cell>
          <cell r="C149" t="str">
            <v>M3</v>
          </cell>
          <cell r="D149">
            <v>1</v>
          </cell>
          <cell r="E149">
            <v>28.9754</v>
          </cell>
          <cell r="F149">
            <v>28.97</v>
          </cell>
        </row>
        <row r="150">
          <cell r="A150" t="str">
            <v>001.03.00120</v>
          </cell>
          <cell r="B150" t="str">
            <v>Reaterro de valas c/o proprio material escavado incl.serviços de apiloamento</v>
          </cell>
          <cell r="C150" t="str">
            <v>M3</v>
          </cell>
          <cell r="D150">
            <v>1</v>
          </cell>
          <cell r="E150">
            <v>10.896100000000001</v>
          </cell>
          <cell r="F150">
            <v>10.89</v>
          </cell>
        </row>
        <row r="151">
          <cell r="A151" t="str">
            <v>001.03.00140</v>
          </cell>
          <cell r="B151" t="str">
            <v>Aterro entre baldrames com material de caixão de empréstimo próximo da obra, com aproveitamento da sobra do material escavado, inclusive transporte manual com carrinho de mão, da caixa de empréstimo até o local onde está sendo aterrado incl compactação</v>
          </cell>
          <cell r="C151" t="str">
            <v>m3</v>
          </cell>
          <cell r="D151">
            <v>1</v>
          </cell>
          <cell r="E151">
            <v>24.617000000000001</v>
          </cell>
          <cell r="F151">
            <v>24.61</v>
          </cell>
        </row>
        <row r="152">
          <cell r="A152" t="str">
            <v>001.03.00160</v>
          </cell>
          <cell r="B152" t="str">
            <v>Escavação em rocha meio dura c/utilização de explosivos inclusive o transporte de pedras em carrinho de mão a uma distância de 10 m</v>
          </cell>
          <cell r="C152" t="str">
            <v>M3</v>
          </cell>
          <cell r="D152">
            <v>1</v>
          </cell>
          <cell r="E152">
            <v>36.657800000000002</v>
          </cell>
          <cell r="F152">
            <v>36.65</v>
          </cell>
        </row>
        <row r="153">
          <cell r="A153" t="str">
            <v>001.03.00180</v>
          </cell>
          <cell r="B153" t="str">
            <v>Escavação em rocha dura c/utilização de explosivos inclusive o transporte de pedras em carrinho de mão a uma distância de 10 m</v>
          </cell>
          <cell r="C153" t="str">
            <v>M3</v>
          </cell>
          <cell r="D153">
            <v>1</v>
          </cell>
          <cell r="E153">
            <v>46.2363</v>
          </cell>
          <cell r="F153">
            <v>46.23</v>
          </cell>
        </row>
        <row r="154">
          <cell r="A154" t="str">
            <v>001.03.00200</v>
          </cell>
          <cell r="B154" t="str">
            <v>Apiloamento de fundo de valas ou cavas com masso ate 30 kg</v>
          </cell>
          <cell r="C154" t="str">
            <v>M2</v>
          </cell>
          <cell r="D154">
            <v>1</v>
          </cell>
          <cell r="E154">
            <v>4.4051</v>
          </cell>
          <cell r="F154">
            <v>4.4000000000000004</v>
          </cell>
        </row>
        <row r="155">
          <cell r="A155" t="str">
            <v>001.03.00220</v>
          </cell>
          <cell r="B155" t="str">
            <v>Apiloamento de fundo de valas ou cavas com masso de 30 a 60 kg</v>
          </cell>
          <cell r="C155" t="str">
            <v>M2</v>
          </cell>
          <cell r="D155">
            <v>1</v>
          </cell>
          <cell r="E155">
            <v>6.5118</v>
          </cell>
          <cell r="F155">
            <v>6.51</v>
          </cell>
        </row>
        <row r="156">
          <cell r="A156" t="str">
            <v>001.03.00240</v>
          </cell>
          <cell r="B156" t="str">
            <v>Espalhamento manual de terra descarregada</v>
          </cell>
          <cell r="C156" t="str">
            <v>m3</v>
          </cell>
          <cell r="D156">
            <v>1</v>
          </cell>
          <cell r="E156">
            <v>1.5321</v>
          </cell>
          <cell r="F156">
            <v>1.53</v>
          </cell>
        </row>
        <row r="157">
          <cell r="A157" t="str">
            <v>001.03.00260</v>
          </cell>
          <cell r="B157" t="str">
            <v>Aterro interno em camada de 20cm umedecido e fortemente apiloado</v>
          </cell>
          <cell r="C157" t="str">
            <v>M3</v>
          </cell>
          <cell r="D157">
            <v>1</v>
          </cell>
          <cell r="E157">
            <v>13.1257</v>
          </cell>
          <cell r="F157">
            <v>13.12</v>
          </cell>
        </row>
        <row r="158">
          <cell r="A158" t="str">
            <v>001.03.00280</v>
          </cell>
          <cell r="B158" t="str">
            <v>Aquisição de material para aterro</v>
          </cell>
          <cell r="C158" t="str">
            <v>M3</v>
          </cell>
          <cell r="D158">
            <v>1</v>
          </cell>
          <cell r="E158">
            <v>7</v>
          </cell>
          <cell r="F158">
            <v>7</v>
          </cell>
        </row>
        <row r="159">
          <cell r="A159" t="str">
            <v>001.03.00300</v>
          </cell>
          <cell r="B159" t="str">
            <v>Escavação manual a céu aberto para tubulões</v>
          </cell>
          <cell r="C159" t="str">
            <v>M3</v>
          </cell>
          <cell r="D159">
            <v>1</v>
          </cell>
          <cell r="E159">
            <v>67.715699999999998</v>
          </cell>
          <cell r="F159">
            <v>67.709999999999994</v>
          </cell>
        </row>
        <row r="160">
          <cell r="A160" t="str">
            <v>001.03.00320</v>
          </cell>
          <cell r="B160" t="str">
            <v>Aterro interno em camada de 20 cm, utilizando compactador mecânico (tipo sapo mecânico), inclusive espalhamento do material</v>
          </cell>
          <cell r="C160" t="str">
            <v>M3</v>
          </cell>
          <cell r="D160">
            <v>1</v>
          </cell>
          <cell r="E160">
            <v>2.3346</v>
          </cell>
          <cell r="F160">
            <v>2.33</v>
          </cell>
        </row>
        <row r="161">
          <cell r="A161" t="str">
            <v>001.03.00340</v>
          </cell>
          <cell r="B161" t="str">
            <v>Movimento de terra c/ corte e aterro compensado e c/ volume de corte excedente compensado manual em terreno mole</v>
          </cell>
          <cell r="C161" t="str">
            <v>M3</v>
          </cell>
          <cell r="D161">
            <v>1</v>
          </cell>
          <cell r="E161">
            <v>9.5761000000000003</v>
          </cell>
          <cell r="F161">
            <v>9.57</v>
          </cell>
        </row>
        <row r="162">
          <cell r="A162" t="str">
            <v>001.03.00360</v>
          </cell>
          <cell r="B162" t="str">
            <v>Movimento de terra c/ corte e aterro compensado e c/ volume de corte excedente compensado manual em terreno duro</v>
          </cell>
          <cell r="C162" t="str">
            <v>M3</v>
          </cell>
          <cell r="D162">
            <v>1</v>
          </cell>
          <cell r="E162">
            <v>11.491300000000001</v>
          </cell>
          <cell r="F162">
            <v>11.49</v>
          </cell>
        </row>
        <row r="163">
          <cell r="A163" t="str">
            <v>001.03.00380</v>
          </cell>
          <cell r="B163" t="str">
            <v>Movimento de terra c/ corte e aterro compensado e c/ volume de aterro por empréstimo volume compensado manual em terreno mole</v>
          </cell>
          <cell r="C163" t="str">
            <v>M3</v>
          </cell>
          <cell r="D163">
            <v>1</v>
          </cell>
          <cell r="E163">
            <v>9.5761000000000003</v>
          </cell>
          <cell r="F163">
            <v>9.57</v>
          </cell>
        </row>
        <row r="164">
          <cell r="A164" t="str">
            <v>001.03.00400</v>
          </cell>
          <cell r="B164" t="str">
            <v>Movimento de terra c/ corte e aterro compensado e c/ volume de aterro por empréstimo volume compensado manual em terreno duro</v>
          </cell>
          <cell r="C164" t="str">
            <v>M3</v>
          </cell>
          <cell r="D164">
            <v>1</v>
          </cell>
          <cell r="E164">
            <v>11.491300000000001</v>
          </cell>
          <cell r="F164">
            <v>11.49</v>
          </cell>
        </row>
        <row r="165">
          <cell r="A165" t="str">
            <v>001.03.00540</v>
          </cell>
          <cell r="B165" t="str">
            <v>Regularização do solo com irregularidade ate 0,20m.</v>
          </cell>
          <cell r="C165" t="str">
            <v>M2</v>
          </cell>
          <cell r="D165">
            <v>1</v>
          </cell>
          <cell r="E165">
            <v>1.5321</v>
          </cell>
          <cell r="F165">
            <v>1.53</v>
          </cell>
        </row>
        <row r="166">
          <cell r="A166" t="str">
            <v>001.04</v>
          </cell>
          <cell r="B166" t="str">
            <v>FUNDAÇÕES</v>
          </cell>
          <cell r="E166">
            <v>5440.5468000000001</v>
          </cell>
        </row>
        <row r="167">
          <cell r="A167" t="str">
            <v>001.04.00020</v>
          </cell>
          <cell r="B167" t="str">
            <v>Fornecimento, Lançamento e Aplicação de Concreto c/ betoneira em fundações 1:5:10 c/167 kg cim/m3</v>
          </cell>
          <cell r="C167" t="str">
            <v>M3</v>
          </cell>
          <cell r="D167">
            <v>1</v>
          </cell>
          <cell r="E167">
            <v>164.32830000000001</v>
          </cell>
          <cell r="F167">
            <v>164.32</v>
          </cell>
        </row>
        <row r="168">
          <cell r="A168" t="str">
            <v>001.04.00040</v>
          </cell>
          <cell r="B168" t="str">
            <v>Fornecimento, Lançamento e Aplicação de Concreto c/ betoneira em fundações no 1:6:8 c/174 kg cim/m3</v>
          </cell>
          <cell r="C168" t="str">
            <v>M3</v>
          </cell>
          <cell r="D168">
            <v>1</v>
          </cell>
          <cell r="E168">
            <v>162.58529999999999</v>
          </cell>
          <cell r="F168">
            <v>162.58000000000001</v>
          </cell>
        </row>
        <row r="169">
          <cell r="A169" t="str">
            <v>001.04.00060</v>
          </cell>
          <cell r="B169" t="str">
            <v>Fornecimento, Lançamento e Aplicação de Concreto c/ betoneira em fundações 1:4:8 c/201 kg cim/m3</v>
          </cell>
          <cell r="C169" t="str">
            <v>M3</v>
          </cell>
          <cell r="D169">
            <v>1</v>
          </cell>
          <cell r="E169">
            <v>172.04429999999999</v>
          </cell>
          <cell r="F169">
            <v>172.04</v>
          </cell>
        </row>
        <row r="170">
          <cell r="A170" t="str">
            <v>001.04.00080</v>
          </cell>
          <cell r="B170" t="str">
            <v>Fornecimento, Lançamento e Aplicação de Concreto c/ betoneira em fundações 1:3:6 c/253 kg cim/m3</v>
          </cell>
          <cell r="C170" t="str">
            <v>M3</v>
          </cell>
          <cell r="D170">
            <v>1</v>
          </cell>
          <cell r="E170">
            <v>187.14779999999999</v>
          </cell>
          <cell r="F170">
            <v>187.14</v>
          </cell>
        </row>
        <row r="171">
          <cell r="A171" t="str">
            <v>001.04.00100</v>
          </cell>
          <cell r="B171" t="str">
            <v>Fornecimento, Lançamento e Aplicação de Concreto c/ betoneira em fundações 1:3:4 c/300 kg cim/m3</v>
          </cell>
          <cell r="C171" t="str">
            <v>M3</v>
          </cell>
          <cell r="D171">
            <v>1</v>
          </cell>
          <cell r="E171">
            <v>199.10579999999999</v>
          </cell>
          <cell r="F171">
            <v>199.1</v>
          </cell>
        </row>
        <row r="172">
          <cell r="A172" t="str">
            <v>001.04.00120</v>
          </cell>
          <cell r="B172" t="str">
            <v>Fornecimento, Lançamento e Aplicação de Concreto c/ betoneira em fundações  1:2.5:3.5 c/335 kg cim/m3</v>
          </cell>
          <cell r="C172" t="str">
            <v>M3</v>
          </cell>
          <cell r="D172">
            <v>1</v>
          </cell>
          <cell r="E172">
            <v>205.95580000000001</v>
          </cell>
          <cell r="F172">
            <v>205.95</v>
          </cell>
        </row>
        <row r="173">
          <cell r="A173" t="str">
            <v>001.04.00140</v>
          </cell>
          <cell r="B173" t="str">
            <v>Fornecimento, Lançamento e Aplicação de Concreto c/ betoneira em fundações  1:2:4 c/339 kg cim/m3</v>
          </cell>
          <cell r="C173" t="str">
            <v>M3</v>
          </cell>
          <cell r="D173">
            <v>1</v>
          </cell>
          <cell r="E173">
            <v>208.21379999999999</v>
          </cell>
          <cell r="F173">
            <v>208.21</v>
          </cell>
        </row>
        <row r="174">
          <cell r="A174" t="str">
            <v>001.04.00160</v>
          </cell>
          <cell r="B174" t="str">
            <v>Fornecimento, Lançamento e Aplicação de Concreto c/ betoneira em fundações  1:2.5:3 c/354 kg cim/m3</v>
          </cell>
          <cell r="C174" t="str">
            <v>M3</v>
          </cell>
          <cell r="D174">
            <v>1</v>
          </cell>
          <cell r="E174">
            <v>214.4743</v>
          </cell>
          <cell r="F174">
            <v>214.47</v>
          </cell>
        </row>
        <row r="175">
          <cell r="A175" t="str">
            <v>001.04.00180</v>
          </cell>
          <cell r="B175" t="str">
            <v>Fornecimento, Lançamento e Aplicação de Concreto c/ betoneira em fundações  1:2:3 c/379 kg cim/m3</v>
          </cell>
          <cell r="C175" t="str">
            <v>M3</v>
          </cell>
          <cell r="D175">
            <v>1</v>
          </cell>
          <cell r="E175">
            <v>219.04429999999999</v>
          </cell>
          <cell r="F175">
            <v>219.04</v>
          </cell>
        </row>
        <row r="176">
          <cell r="A176" t="str">
            <v>001.04.00200</v>
          </cell>
          <cell r="B176" t="str">
            <v>Fornecimento, Lançamento e Aplicação de Concreto c/ betoneira em fundações  1:2:2 c/431 kg cim/m3</v>
          </cell>
          <cell r="C176" t="str">
            <v>M3</v>
          </cell>
          <cell r="D176">
            <v>1</v>
          </cell>
          <cell r="E176">
            <v>233.33279999999999</v>
          </cell>
          <cell r="F176">
            <v>233.33</v>
          </cell>
        </row>
        <row r="177">
          <cell r="A177" t="str">
            <v>001.04.00220</v>
          </cell>
          <cell r="B177" t="str">
            <v>Fornecimento, Lançamento e Aplicação de Concreto usinado em fundação Fck= 13,5 Mpa</v>
          </cell>
          <cell r="C177" t="str">
            <v>M3</v>
          </cell>
          <cell r="D177">
            <v>1</v>
          </cell>
          <cell r="E177">
            <v>219.7287</v>
          </cell>
          <cell r="F177">
            <v>219.72</v>
          </cell>
        </row>
        <row r="178">
          <cell r="A178" t="str">
            <v>001.04.00240</v>
          </cell>
          <cell r="B178" t="str">
            <v>Fornecimento, Lançamento e Aplicação de Concreto usinado em fundação, Fck=15 mpa</v>
          </cell>
          <cell r="C178" t="str">
            <v>M3</v>
          </cell>
          <cell r="D178">
            <v>1</v>
          </cell>
          <cell r="E178">
            <v>232.3287</v>
          </cell>
          <cell r="F178">
            <v>232.32</v>
          </cell>
        </row>
        <row r="179">
          <cell r="A179" t="str">
            <v>001.04.00260</v>
          </cell>
          <cell r="B179" t="str">
            <v>Fornecimento, Lançamento e Aplicação de concreto usinado em fundação Fck= 18 Mpa</v>
          </cell>
          <cell r="C179" t="str">
            <v>M3</v>
          </cell>
          <cell r="D179">
            <v>1</v>
          </cell>
          <cell r="E179">
            <v>238.62870000000001</v>
          </cell>
          <cell r="F179">
            <v>238.62</v>
          </cell>
        </row>
        <row r="180">
          <cell r="A180" t="str">
            <v>001.04.00280</v>
          </cell>
          <cell r="B180" t="str">
            <v>Fornecimento, Lançamento e Aplicação de Concreto usinado em fundação Fck= 20 mpa</v>
          </cell>
          <cell r="C180" t="str">
            <v>M3</v>
          </cell>
          <cell r="D180">
            <v>1</v>
          </cell>
          <cell r="E180">
            <v>243.99870000000001</v>
          </cell>
          <cell r="F180">
            <v>243.99</v>
          </cell>
        </row>
        <row r="181">
          <cell r="A181" t="str">
            <v>001.04.00290</v>
          </cell>
          <cell r="B181" t="str">
            <v>Fornecimento, Lançamento e Aplicação de Concreto usinado em fundação Fck= 25 mpa</v>
          </cell>
          <cell r="C181" t="str">
            <v>m3</v>
          </cell>
          <cell r="D181">
            <v>1</v>
          </cell>
          <cell r="E181">
            <v>254.1987</v>
          </cell>
          <cell r="F181">
            <v>254.19</v>
          </cell>
        </row>
        <row r="182">
          <cell r="A182" t="str">
            <v>001.04.00300</v>
          </cell>
          <cell r="B182" t="str">
            <v>Forma inclusive desforma comum de tábua para fundações sem reaproveitamento</v>
          </cell>
          <cell r="C182" t="str">
            <v>M2</v>
          </cell>
          <cell r="D182">
            <v>1</v>
          </cell>
          <cell r="E182">
            <v>29.380600000000001</v>
          </cell>
          <cell r="F182">
            <v>29.38</v>
          </cell>
        </row>
        <row r="183">
          <cell r="A183" t="str">
            <v>001.04.00320</v>
          </cell>
          <cell r="B183" t="str">
            <v>Forma inclusive desforma comum de tábua para fundações c/ 01 reaproveitamento</v>
          </cell>
          <cell r="C183" t="str">
            <v>M2</v>
          </cell>
          <cell r="D183">
            <v>1</v>
          </cell>
          <cell r="E183">
            <v>20.1906</v>
          </cell>
          <cell r="F183">
            <v>20.190000000000001</v>
          </cell>
        </row>
        <row r="184">
          <cell r="A184" t="str">
            <v>001.04.00340</v>
          </cell>
          <cell r="B184" t="str">
            <v>Forma inclusive desforma comum de tábua para fundações c/ 02 reaproveitamentos</v>
          </cell>
          <cell r="C184" t="str">
            <v>m2</v>
          </cell>
          <cell r="D184">
            <v>1</v>
          </cell>
          <cell r="E184">
            <v>16.006599999999999</v>
          </cell>
          <cell r="F184">
            <v>16</v>
          </cell>
        </row>
        <row r="185">
          <cell r="A185" t="str">
            <v>001.04.00360</v>
          </cell>
          <cell r="B185" t="str">
            <v>Forma inclusive desforma comum de tábua para fundações c/ 03 reaproveitamentos</v>
          </cell>
          <cell r="C185" t="str">
            <v>m2</v>
          </cell>
          <cell r="D185">
            <v>1</v>
          </cell>
          <cell r="E185">
            <v>14.8116</v>
          </cell>
          <cell r="F185">
            <v>14.81</v>
          </cell>
        </row>
        <row r="186">
          <cell r="A186" t="str">
            <v>001.04.00365</v>
          </cell>
          <cell r="B186" t="str">
            <v>Forma inclusive desforma comum de tábua para fundações c/ 04 reaproveitamentos</v>
          </cell>
          <cell r="C186" t="str">
            <v>m2</v>
          </cell>
          <cell r="D186">
            <v>1</v>
          </cell>
          <cell r="E186">
            <v>14.762600000000001</v>
          </cell>
          <cell r="F186">
            <v>14.76</v>
          </cell>
        </row>
        <row r="187">
          <cell r="A187" t="str">
            <v>001.04.00380</v>
          </cell>
          <cell r="B187" t="str">
            <v>Fornecimento e Aplicação de Aço CA-25 em fundação</v>
          </cell>
          <cell r="C187" t="str">
            <v>KG</v>
          </cell>
          <cell r="D187">
            <v>1</v>
          </cell>
          <cell r="E187">
            <v>3.7938999999999998</v>
          </cell>
          <cell r="F187">
            <v>3.79</v>
          </cell>
        </row>
        <row r="188">
          <cell r="A188" t="str">
            <v>001.04.00400</v>
          </cell>
          <cell r="B188" t="str">
            <v>Fornecimento e Aplicação de Aço CA 50</v>
          </cell>
          <cell r="C188" t="str">
            <v>KG</v>
          </cell>
          <cell r="D188">
            <v>1</v>
          </cell>
          <cell r="E188">
            <v>4.1573000000000002</v>
          </cell>
          <cell r="F188">
            <v>4.1500000000000004</v>
          </cell>
        </row>
        <row r="189">
          <cell r="A189" t="str">
            <v>001.04.00420</v>
          </cell>
          <cell r="B189" t="str">
            <v>Fornecimento e Aplicação de Aço CA - 60</v>
          </cell>
          <cell r="C189" t="str">
            <v>KG</v>
          </cell>
          <cell r="D189">
            <v>1</v>
          </cell>
          <cell r="E189">
            <v>4.7729999999999997</v>
          </cell>
          <cell r="F189">
            <v>4.7699999999999996</v>
          </cell>
        </row>
        <row r="190">
          <cell r="A190" t="str">
            <v>001.04.00440</v>
          </cell>
          <cell r="B190" t="str">
            <v>Concreto ciclópico com 30% de pedra de mão traço 1:4:8</v>
          </cell>
          <cell r="C190" t="str">
            <v>M3</v>
          </cell>
          <cell r="D190">
            <v>1</v>
          </cell>
          <cell r="E190">
            <v>153.72389999999999</v>
          </cell>
          <cell r="F190">
            <v>153.72</v>
          </cell>
        </row>
        <row r="191">
          <cell r="A191" t="str">
            <v>001.04.00460</v>
          </cell>
          <cell r="B191" t="str">
            <v>Concreto ciclópico com 30% de pedra de mão traço 1:3:6</v>
          </cell>
          <cell r="C191" t="str">
            <v>M3</v>
          </cell>
          <cell r="D191">
            <v>1</v>
          </cell>
          <cell r="E191">
            <v>163.5444</v>
          </cell>
          <cell r="F191">
            <v>163.54</v>
          </cell>
        </row>
        <row r="192">
          <cell r="A192" t="str">
            <v>001.04.00480</v>
          </cell>
          <cell r="B192" t="str">
            <v>Execução de Alvenaria de fundação e embasamento em tijolo maciço assente c/  o traço 1:4:12, cimento, cal e areia</v>
          </cell>
          <cell r="C192" t="str">
            <v>M3</v>
          </cell>
          <cell r="D192">
            <v>1</v>
          </cell>
          <cell r="E192">
            <v>163.75479999999999</v>
          </cell>
          <cell r="F192">
            <v>163.75</v>
          </cell>
        </row>
        <row r="193">
          <cell r="A193" t="str">
            <v>001.04.00500</v>
          </cell>
          <cell r="B193" t="str">
            <v>Execução de Alvenaria de fundação e embasamento em tijolo maciço assente c/ o traço 1:3, cimento e areia</v>
          </cell>
          <cell r="C193" t="str">
            <v>M3</v>
          </cell>
          <cell r="D193">
            <v>1</v>
          </cell>
          <cell r="E193">
            <v>220.31610000000001</v>
          </cell>
          <cell r="F193">
            <v>220.31</v>
          </cell>
        </row>
        <row r="194">
          <cell r="A194" t="str">
            <v>001.04.00520</v>
          </cell>
          <cell r="B194" t="str">
            <v>Execução de Alvenaria de fundação e embasamento em tijolo maciço assente c/ o traço 1:4 cimento e areia</v>
          </cell>
          <cell r="C194" t="str">
            <v>M3</v>
          </cell>
          <cell r="D194">
            <v>1</v>
          </cell>
          <cell r="E194">
            <v>211.5231</v>
          </cell>
          <cell r="F194">
            <v>211.52</v>
          </cell>
        </row>
        <row r="195">
          <cell r="A195" t="str">
            <v>001.04.00540</v>
          </cell>
          <cell r="B195" t="str">
            <v>Execução de Alvenaria de fundação e embasamento em tijolo maciço assente c/ o traço 1:5 cimento e areia</v>
          </cell>
          <cell r="C195" t="str">
            <v>M3</v>
          </cell>
          <cell r="D195">
            <v>1</v>
          </cell>
          <cell r="E195">
            <v>206.0324</v>
          </cell>
          <cell r="F195">
            <v>206.03</v>
          </cell>
        </row>
        <row r="196">
          <cell r="A196" t="str">
            <v>001.04.00560</v>
          </cell>
          <cell r="B196" t="str">
            <v>Execução de Alvenaria de fundação e embasamento em tijolo maiciço assente c/ argamassa 1:3 c/adição de vedacit a 2 kg p/saco de cimento</v>
          </cell>
          <cell r="C196" t="str">
            <v>M3</v>
          </cell>
          <cell r="D196">
            <v>1</v>
          </cell>
          <cell r="E196">
            <v>229.65270000000001</v>
          </cell>
          <cell r="F196">
            <v>229.65</v>
          </cell>
        </row>
        <row r="197">
          <cell r="A197" t="str">
            <v>001.04.00580</v>
          </cell>
          <cell r="B197" t="str">
            <v>Execução de Alvenaria de tijolo comum em espelho p/ cinta de fundação (forma), assente c/ argamassa de cimento e areia 1:3</v>
          </cell>
          <cell r="C197" t="str">
            <v>M2</v>
          </cell>
          <cell r="D197">
            <v>1</v>
          </cell>
          <cell r="E197">
            <v>15.335699999999999</v>
          </cell>
          <cell r="F197">
            <v>15.33</v>
          </cell>
        </row>
        <row r="198">
          <cell r="A198" t="str">
            <v>001.04.00600</v>
          </cell>
          <cell r="B198" t="str">
            <v>Execução de Alvenaria de tijolo comum em espelho p/ cinta de fundação (forma), assente c/ argamassa de cimento e areia 1:4</v>
          </cell>
          <cell r="C198" t="str">
            <v>M2</v>
          </cell>
          <cell r="D198">
            <v>1</v>
          </cell>
          <cell r="E198">
            <v>15.117699999999999</v>
          </cell>
          <cell r="F198">
            <v>15.11</v>
          </cell>
        </row>
        <row r="199">
          <cell r="A199" t="str">
            <v>001.04.00620</v>
          </cell>
          <cell r="B199" t="str">
            <v>Confecção e lançamento de concreto em tubulão a céu aberto empregando concreto fck 150 mpa</v>
          </cell>
          <cell r="C199" t="str">
            <v>M3</v>
          </cell>
          <cell r="D199">
            <v>1</v>
          </cell>
          <cell r="E199">
            <v>204.18989999999999</v>
          </cell>
          <cell r="F199">
            <v>204.18</v>
          </cell>
        </row>
        <row r="200">
          <cell r="A200" t="str">
            <v>001.04.00640</v>
          </cell>
          <cell r="B200" t="str">
            <v>Confecção e lançamento de concreto em tubulão a céu aberto empregando concreto pré-misturado fck 15 mpa</v>
          </cell>
          <cell r="C200" t="str">
            <v>M3</v>
          </cell>
          <cell r="D200">
            <v>1</v>
          </cell>
          <cell r="E200">
            <v>232.3287</v>
          </cell>
          <cell r="F200">
            <v>232.32</v>
          </cell>
        </row>
        <row r="201">
          <cell r="A201" t="str">
            <v>001.04.00660</v>
          </cell>
          <cell r="B201" t="str">
            <v>Execução de Broca de concreto armado no traço 1:3:6 até 4 m profundidade e c/ diâmetro 20 cm</v>
          </cell>
          <cell r="C201" t="str">
            <v>ML</v>
          </cell>
          <cell r="D201">
            <v>1</v>
          </cell>
          <cell r="E201">
            <v>15.0379</v>
          </cell>
          <cell r="F201">
            <v>15.03</v>
          </cell>
        </row>
        <row r="202">
          <cell r="A202" t="str">
            <v>001.04.00680</v>
          </cell>
          <cell r="B202" t="str">
            <v>Execução de Broca de concreto armado no traço 1:3:6 até 4 m profundidade e c/ diâmetro 25 cm</v>
          </cell>
          <cell r="C202" t="str">
            <v>ML</v>
          </cell>
          <cell r="D202">
            <v>1</v>
          </cell>
          <cell r="E202">
            <v>22.199000000000002</v>
          </cell>
          <cell r="F202">
            <v>22.19</v>
          </cell>
        </row>
        <row r="203">
          <cell r="A203" t="str">
            <v>001.04.00700</v>
          </cell>
          <cell r="B203" t="str">
            <v>Execução de Broca de concreto armado no traço 1:3:6 até 4 m profundidade e c/ diâmetro 30 cm</v>
          </cell>
          <cell r="C203" t="str">
            <v>ML</v>
          </cell>
          <cell r="D203">
            <v>1</v>
          </cell>
          <cell r="E203">
            <v>31.328199999999999</v>
          </cell>
          <cell r="F203">
            <v>31.32</v>
          </cell>
        </row>
        <row r="204">
          <cell r="A204" t="str">
            <v>001.04.00720</v>
          </cell>
          <cell r="B204" t="str">
            <v>Execução de Broca de concreto armado no traço 1:3:6 de 4 m até 6 m de profundidade e c/ diâmetro 25 cm</v>
          </cell>
          <cell r="C204" t="str">
            <v>ML</v>
          </cell>
          <cell r="D204">
            <v>1</v>
          </cell>
          <cell r="E204">
            <v>23.832799999999999</v>
          </cell>
          <cell r="F204">
            <v>23.83</v>
          </cell>
        </row>
        <row r="205">
          <cell r="A205" t="str">
            <v>001.04.00740</v>
          </cell>
          <cell r="B205" t="str">
            <v>Execução de Broca de concreto armado no traço 1:3:6 de 4 m até 6 m de profundidade e c/ diâmetro 30 cm</v>
          </cell>
          <cell r="C205" t="str">
            <v>ML</v>
          </cell>
          <cell r="D205">
            <v>1</v>
          </cell>
          <cell r="E205">
            <v>34.448999999999998</v>
          </cell>
          <cell r="F205">
            <v>34.44</v>
          </cell>
        </row>
        <row r="206">
          <cell r="A206" t="str">
            <v>001.04.00760</v>
          </cell>
          <cell r="B206" t="str">
            <v>Fornecimento e Cravação de estaca de concreto fck=15 mpa moldada no local diâmetro 25 cm tipo "straus"</v>
          </cell>
          <cell r="C206" t="str">
            <v>M</v>
          </cell>
          <cell r="D206">
            <v>1</v>
          </cell>
          <cell r="E206">
            <v>36.508699999999997</v>
          </cell>
          <cell r="F206">
            <v>36.5</v>
          </cell>
        </row>
        <row r="207">
          <cell r="A207" t="str">
            <v>001.04.00780</v>
          </cell>
          <cell r="B207" t="str">
            <v>Fornecimento e Cravação de estaca de concreto fck=15 mpa moldada no local diâmetro 32 cm tipo "straus"</v>
          </cell>
          <cell r="C207" t="str">
            <v>M</v>
          </cell>
          <cell r="D207">
            <v>1</v>
          </cell>
          <cell r="E207">
            <v>53.3187</v>
          </cell>
          <cell r="F207">
            <v>53.31</v>
          </cell>
        </row>
        <row r="208">
          <cell r="A208" t="str">
            <v>001.04.00790</v>
          </cell>
          <cell r="B208" t="str">
            <v>Fornecimento e Instalação de Estaca de Concreto Pré Moldada Dim. 17.50 x 17.50 cm - 20 T</v>
          </cell>
          <cell r="C208" t="str">
            <v>ml</v>
          </cell>
          <cell r="D208">
            <v>1</v>
          </cell>
          <cell r="E208">
            <v>30.5</v>
          </cell>
          <cell r="F208">
            <v>30.5</v>
          </cell>
        </row>
        <row r="209">
          <cell r="A209" t="str">
            <v>001.04.00800</v>
          </cell>
          <cell r="B209" t="str">
            <v>Fornecimento e Cravação de estaca de concreto pré-moldada dim (26,5x26,5)cm - 30t</v>
          </cell>
          <cell r="C209" t="str">
            <v>ML</v>
          </cell>
          <cell r="D209">
            <v>1</v>
          </cell>
          <cell r="E209">
            <v>49.4</v>
          </cell>
          <cell r="F209">
            <v>49.4</v>
          </cell>
        </row>
        <row r="210">
          <cell r="A210" t="str">
            <v>001.04.00820</v>
          </cell>
          <cell r="B210" t="str">
            <v>Fornecimento e Instalação de emenda em estaca pré-moldada de concreto</v>
          </cell>
          <cell r="C210" t="str">
            <v>UN</v>
          </cell>
          <cell r="D210">
            <v>1</v>
          </cell>
          <cell r="E210">
            <v>20</v>
          </cell>
          <cell r="F210">
            <v>20</v>
          </cell>
        </row>
        <row r="211">
          <cell r="A211" t="str">
            <v>001.04.00840</v>
          </cell>
          <cell r="B211" t="str">
            <v>Lastro de brita apiloado manualmente</v>
          </cell>
          <cell r="C211" t="str">
            <v>M3</v>
          </cell>
          <cell r="D211">
            <v>1</v>
          </cell>
          <cell r="E211">
            <v>45.460900000000002</v>
          </cell>
          <cell r="F211">
            <v>45.46</v>
          </cell>
        </row>
        <row r="212">
          <cell r="A212" t="str">
            <v>001.05</v>
          </cell>
          <cell r="B212" t="str">
            <v>ESTRUTURA</v>
          </cell>
          <cell r="E212">
            <v>3794.5906</v>
          </cell>
        </row>
        <row r="213">
          <cell r="A213" t="str">
            <v>001.05.00020</v>
          </cell>
          <cell r="B213" t="str">
            <v>Confecção, Lançamento e Aplicação de Concreto c/ betoneira no traço 1:3:4 c/300 kg cim/m3</v>
          </cell>
          <cell r="C213" t="str">
            <v>M3</v>
          </cell>
          <cell r="D213">
            <v>1</v>
          </cell>
          <cell r="E213">
            <v>223.11080000000001</v>
          </cell>
          <cell r="F213">
            <v>223.11</v>
          </cell>
        </row>
        <row r="214">
          <cell r="A214" t="str">
            <v>001.05.00040</v>
          </cell>
          <cell r="B214" t="str">
            <v>Confecção, Lançamento e Aplicação de Concreto c/ betoneira no traço 1:2.5:3.5 c/335 kg cim/m3</v>
          </cell>
          <cell r="C214" t="str">
            <v>M3</v>
          </cell>
          <cell r="D214">
            <v>1</v>
          </cell>
          <cell r="E214">
            <v>233.45429999999999</v>
          </cell>
          <cell r="F214">
            <v>233.45</v>
          </cell>
        </row>
        <row r="215">
          <cell r="A215" t="str">
            <v>001.05.00060</v>
          </cell>
          <cell r="B215" t="str">
            <v>Confecção, Lançamento e Aplicação de Concreto c/ betoneira no traço 1 2.5 3 c/354 kg cim/ m3</v>
          </cell>
          <cell r="C215" t="str">
            <v>M3</v>
          </cell>
          <cell r="D215">
            <v>1</v>
          </cell>
          <cell r="E215">
            <v>238.47929999999999</v>
          </cell>
          <cell r="F215">
            <v>238.47</v>
          </cell>
        </row>
        <row r="216">
          <cell r="A216" t="str">
            <v>001.05.00080</v>
          </cell>
          <cell r="B216" t="str">
            <v>Confecção, Lançamento e Aplicação de Concreto c/ betoneira no traço 1:2:4 c/339 kg cim/m3</v>
          </cell>
          <cell r="C216" t="str">
            <v>M3</v>
          </cell>
          <cell r="D216">
            <v>1</v>
          </cell>
          <cell r="E216">
            <v>235.79480000000001</v>
          </cell>
          <cell r="F216">
            <v>235.79</v>
          </cell>
        </row>
        <row r="217">
          <cell r="A217" t="str">
            <v>001.05.00100</v>
          </cell>
          <cell r="B217" t="str">
            <v>Confecção, Lançamento e Aplicação de Concreto c/ betoneira no traço 1:2:3 c/374 kg cim/m3</v>
          </cell>
          <cell r="C217" t="str">
            <v>M3</v>
          </cell>
          <cell r="D217">
            <v>1</v>
          </cell>
          <cell r="E217">
            <v>244.64279999999999</v>
          </cell>
          <cell r="F217">
            <v>244.64</v>
          </cell>
        </row>
        <row r="218">
          <cell r="A218" t="str">
            <v>001.05.00120</v>
          </cell>
          <cell r="B218" t="str">
            <v>Confecção, Lançamento e Aplicação de Concreto c/ betoneira no traço 1:2:2 c/431 kg cim/m3</v>
          </cell>
          <cell r="C218" t="str">
            <v>M3</v>
          </cell>
          <cell r="D218">
            <v>1</v>
          </cell>
          <cell r="E218">
            <v>260.28629999999998</v>
          </cell>
          <cell r="F218">
            <v>260.27999999999997</v>
          </cell>
        </row>
        <row r="219">
          <cell r="A219" t="str">
            <v>001.05.00140</v>
          </cell>
          <cell r="B219" t="str">
            <v>Fornecimento e Aplicação de Concreto usinado em estrutura Fck = 13,5 mpa</v>
          </cell>
          <cell r="C219" t="str">
            <v>M3</v>
          </cell>
          <cell r="D219">
            <v>1</v>
          </cell>
          <cell r="E219">
            <v>243.7336</v>
          </cell>
          <cell r="F219">
            <v>243.73</v>
          </cell>
        </row>
        <row r="220">
          <cell r="A220" t="str">
            <v>001.05.00160</v>
          </cell>
          <cell r="B220" t="str">
            <v>Fornecimento e Aplicação de Concreto usinado em estrutura Fck = 15 Mpa</v>
          </cell>
          <cell r="C220" t="str">
            <v>M3</v>
          </cell>
          <cell r="D220">
            <v>1</v>
          </cell>
          <cell r="E220">
            <v>256.33359999999999</v>
          </cell>
          <cell r="F220">
            <v>256.33</v>
          </cell>
        </row>
        <row r="221">
          <cell r="A221" t="str">
            <v>001.05.00180</v>
          </cell>
          <cell r="B221" t="str">
            <v>Fornecimento e Aplicação de Concreto usinado em estrutura  Fck = 18 Mpa</v>
          </cell>
          <cell r="C221" t="str">
            <v>M3</v>
          </cell>
          <cell r="D221">
            <v>1</v>
          </cell>
          <cell r="E221">
            <v>262.6336</v>
          </cell>
          <cell r="F221">
            <v>262.63</v>
          </cell>
        </row>
        <row r="222">
          <cell r="A222" t="str">
            <v>001.05.00200</v>
          </cell>
          <cell r="B222" t="str">
            <v>Fornecimento e Aplicação de Concreto usinado em estrutura Fck = 20 Mpa</v>
          </cell>
          <cell r="C222" t="str">
            <v>M3</v>
          </cell>
          <cell r="D222">
            <v>1</v>
          </cell>
          <cell r="E222">
            <v>274.18360000000001</v>
          </cell>
          <cell r="F222">
            <v>274.18</v>
          </cell>
        </row>
        <row r="223">
          <cell r="A223" t="str">
            <v>001.05.00220</v>
          </cell>
          <cell r="B223" t="str">
            <v>Fornecimento e Aplicação de Concreto usinado em estrutura, p/ grande cuiabá,Fck = 25 Mpa</v>
          </cell>
          <cell r="C223" t="str">
            <v>M3</v>
          </cell>
          <cell r="D223">
            <v>1</v>
          </cell>
          <cell r="E223">
            <v>284.68360000000001</v>
          </cell>
          <cell r="F223">
            <v>284.68</v>
          </cell>
        </row>
        <row r="224">
          <cell r="A224" t="str">
            <v>001.05.00240</v>
          </cell>
          <cell r="B224" t="str">
            <v>Fornecimento e Aplicação de Aço CA - 25 em estrutura</v>
          </cell>
          <cell r="C224" t="str">
            <v>KG</v>
          </cell>
          <cell r="D224">
            <v>1</v>
          </cell>
          <cell r="E224">
            <v>3.7938999999999998</v>
          </cell>
          <cell r="F224">
            <v>3.79</v>
          </cell>
        </row>
        <row r="225">
          <cell r="A225" t="str">
            <v>001.05.00260</v>
          </cell>
          <cell r="B225" t="str">
            <v>Fornecimento e Aplicação de Aço  CA 50 em estrutura</v>
          </cell>
          <cell r="C225" t="str">
            <v>KG</v>
          </cell>
          <cell r="D225">
            <v>1</v>
          </cell>
          <cell r="E225">
            <v>4.1573000000000002</v>
          </cell>
          <cell r="F225">
            <v>4.1500000000000004</v>
          </cell>
        </row>
        <row r="226">
          <cell r="A226" t="str">
            <v>001.05.00280</v>
          </cell>
          <cell r="B226" t="str">
            <v>Fornecimento e Aplicação de Aço CA 60 em estrutura</v>
          </cell>
          <cell r="C226" t="str">
            <v>KG</v>
          </cell>
          <cell r="D226">
            <v>1</v>
          </cell>
          <cell r="E226">
            <v>4.7729999999999997</v>
          </cell>
          <cell r="F226">
            <v>4.7699999999999996</v>
          </cell>
        </row>
        <row r="227">
          <cell r="A227" t="str">
            <v>001.05.00300</v>
          </cell>
          <cell r="B227" t="str">
            <v>Fornecimento e Aplicação de Aço em tela soldada 4.20 mm com malha 15x15 cm - Q 92</v>
          </cell>
          <cell r="C227" t="str">
            <v>m2</v>
          </cell>
          <cell r="D227">
            <v>1</v>
          </cell>
          <cell r="E227">
            <v>9.9262999999999995</v>
          </cell>
          <cell r="F227">
            <v>9.92</v>
          </cell>
        </row>
        <row r="228">
          <cell r="A228" t="str">
            <v>001.05.00320</v>
          </cell>
          <cell r="B228" t="str">
            <v>Confecção e Montagem de Forma incl. desforma comum de tábua  sem reaproveitamento</v>
          </cell>
          <cell r="C228" t="str">
            <v>M2</v>
          </cell>
          <cell r="D228">
            <v>1</v>
          </cell>
          <cell r="E228">
            <v>36.660600000000002</v>
          </cell>
          <cell r="F228">
            <v>36.659999999999997</v>
          </cell>
        </row>
        <row r="229">
          <cell r="A229" t="str">
            <v>001.05.00340</v>
          </cell>
          <cell r="B229" t="str">
            <v>Confecção e Montagem de Forma incl. desforma comum de tábua com 01 reaproveitamento</v>
          </cell>
          <cell r="C229" t="str">
            <v>M2</v>
          </cell>
          <cell r="D229">
            <v>1</v>
          </cell>
          <cell r="E229">
            <v>25.150600000000001</v>
          </cell>
          <cell r="F229">
            <v>25.15</v>
          </cell>
        </row>
        <row r="230">
          <cell r="A230" t="str">
            <v>001.05.00360</v>
          </cell>
          <cell r="B230" t="str">
            <v>Confecção e Montagem de Forma incl. desforma comum de tábua com 02 reaproveitamentos</v>
          </cell>
          <cell r="C230" t="str">
            <v>m2</v>
          </cell>
          <cell r="D230">
            <v>1</v>
          </cell>
          <cell r="E230">
            <v>20.465599999999998</v>
          </cell>
          <cell r="F230">
            <v>20.46</v>
          </cell>
        </row>
        <row r="231">
          <cell r="A231" t="str">
            <v>001.05.00365</v>
          </cell>
          <cell r="B231" t="str">
            <v>Confecção e Montagem de Forma incl. desforma comum de tábua  com 03 reaproveitamentos</v>
          </cell>
          <cell r="C231" t="str">
            <v>m2</v>
          </cell>
          <cell r="D231">
            <v>1</v>
          </cell>
          <cell r="E231">
            <v>17.335599999999999</v>
          </cell>
          <cell r="F231">
            <v>17.329999999999998</v>
          </cell>
        </row>
        <row r="232">
          <cell r="A232" t="str">
            <v>001.05.00370</v>
          </cell>
          <cell r="B232" t="str">
            <v>Confecção e Montagem de Forma incl. desforma comum de tábua  com 04 reaproveitamentos</v>
          </cell>
          <cell r="C232" t="str">
            <v>m2</v>
          </cell>
          <cell r="D232">
            <v>1</v>
          </cell>
          <cell r="E232">
            <v>15.9086</v>
          </cell>
          <cell r="F232">
            <v>15.9</v>
          </cell>
        </row>
        <row r="233">
          <cell r="A233" t="str">
            <v>001.05.00380</v>
          </cell>
          <cell r="B233" t="str">
            <v>Confecção e Montagem de Forma tipo caixão perdido (desenvolvido)</v>
          </cell>
          <cell r="C233" t="str">
            <v>M2</v>
          </cell>
          <cell r="D233">
            <v>1</v>
          </cell>
          <cell r="E233">
            <v>21.781099999999999</v>
          </cell>
          <cell r="F233">
            <v>21.78</v>
          </cell>
        </row>
        <row r="234">
          <cell r="A234" t="str">
            <v>001.05.00420</v>
          </cell>
          <cell r="B234" t="str">
            <v>Confecção e Montagem de Forma especial em chapa de madeira compensada do tipo resinada c/ 12 mm de espessura sem reaproveitamento</v>
          </cell>
          <cell r="C234" t="str">
            <v>M2</v>
          </cell>
          <cell r="D234">
            <v>1</v>
          </cell>
          <cell r="E234">
            <v>40.142600000000002</v>
          </cell>
          <cell r="F234">
            <v>40.14</v>
          </cell>
        </row>
        <row r="235">
          <cell r="A235" t="str">
            <v>001.05.00440</v>
          </cell>
          <cell r="B235" t="str">
            <v>Confecção e Montagem de Forma especial em chapa de madeira compensada do tipo resinada c/ 12 mm de espessura com 01 reaproveitamento</v>
          </cell>
          <cell r="C235" t="str">
            <v>M2</v>
          </cell>
          <cell r="D235">
            <v>1</v>
          </cell>
          <cell r="E235">
            <v>34.463000000000001</v>
          </cell>
          <cell r="F235">
            <v>34.46</v>
          </cell>
        </row>
        <row r="236">
          <cell r="A236" t="str">
            <v>001.05.00460</v>
          </cell>
          <cell r="B236" t="str">
            <v>Forma especial em chapa de madeira compensada do tipo resinada c/ 12 mm de espessura com 02 reaproveitamento</v>
          </cell>
          <cell r="C236" t="str">
            <v>M2</v>
          </cell>
          <cell r="D236">
            <v>1</v>
          </cell>
          <cell r="E236">
            <v>29.800599999999999</v>
          </cell>
          <cell r="F236">
            <v>29.8</v>
          </cell>
        </row>
        <row r="237">
          <cell r="A237" t="str">
            <v>001.05.00480</v>
          </cell>
          <cell r="B237" t="str">
            <v>Confecção e Montagem de Forma especial em chapa de madeira compensada do tipo plastificada c/ 12 mm de espessura sem reaproveitamento</v>
          </cell>
          <cell r="C237" t="str">
            <v>M2</v>
          </cell>
          <cell r="D237">
            <v>1</v>
          </cell>
          <cell r="E237">
            <v>49.742600000000003</v>
          </cell>
          <cell r="F237">
            <v>49.74</v>
          </cell>
        </row>
        <row r="238">
          <cell r="A238" t="str">
            <v>001.05.00500</v>
          </cell>
          <cell r="B238" t="str">
            <v>Confecção e Montagem de Forma especial em chapa de madeira compensada do tipo plastificada c/ 12 mm de espessura com 01 reaproveitamento</v>
          </cell>
          <cell r="C238" t="str">
            <v>M2</v>
          </cell>
          <cell r="D238">
            <v>1</v>
          </cell>
          <cell r="E238">
            <v>39.496899999999997</v>
          </cell>
          <cell r="F238">
            <v>39.49</v>
          </cell>
        </row>
        <row r="239">
          <cell r="A239" t="str">
            <v>001.05.00520</v>
          </cell>
          <cell r="B239" t="str">
            <v>Confecção e Montagem de Forma especial em chapa de madeira compensada do tipo plastificada c/ 12 mm de espessura com 02 reaproveitamento</v>
          </cell>
          <cell r="C239" t="str">
            <v>M2</v>
          </cell>
          <cell r="D239">
            <v>1</v>
          </cell>
          <cell r="E239">
            <v>32.169199999999996</v>
          </cell>
          <cell r="F239">
            <v>32.159999999999997</v>
          </cell>
        </row>
        <row r="240">
          <cell r="A240" t="str">
            <v>001.05.00540</v>
          </cell>
          <cell r="B240" t="str">
            <v>Confecção e Montagem de Forma especial em chapa de madeira compensada do tipo plastificada c/ 12 mm de espessura com 03 reaproveitamento</v>
          </cell>
          <cell r="C240" t="str">
            <v>M2</v>
          </cell>
          <cell r="D240">
            <v>1</v>
          </cell>
          <cell r="E240">
            <v>27.2639</v>
          </cell>
          <cell r="F240">
            <v>27.26</v>
          </cell>
        </row>
        <row r="241">
          <cell r="A241" t="str">
            <v>001.05.00560</v>
          </cell>
          <cell r="B241" t="str">
            <v>Confecção e Montagem de Forma especial em chapa de madeira compensada do tipo plastificada c/ 12 mm de espessura com 04 reaproveitamento</v>
          </cell>
          <cell r="C241" t="str">
            <v>M2</v>
          </cell>
          <cell r="D241">
            <v>1</v>
          </cell>
          <cell r="E241">
            <v>24.161100000000001</v>
          </cell>
          <cell r="F241">
            <v>24.16</v>
          </cell>
        </row>
        <row r="242">
          <cell r="A242" t="str">
            <v>001.05.00580</v>
          </cell>
          <cell r="B242" t="str">
            <v>Confecção e Montagem de Forma curva p/concreto aparente</v>
          </cell>
          <cell r="C242" t="str">
            <v>M2</v>
          </cell>
          <cell r="D242">
            <v>1</v>
          </cell>
          <cell r="E242">
            <v>42.936100000000003</v>
          </cell>
          <cell r="F242">
            <v>42.93</v>
          </cell>
        </row>
        <row r="243">
          <cell r="A243" t="str">
            <v>001.05.00600</v>
          </cell>
          <cell r="B243" t="str">
            <v>Confecção e montagem de cambota interna e externa p/caixa dágua</v>
          </cell>
          <cell r="C243" t="str">
            <v>M2</v>
          </cell>
          <cell r="D243">
            <v>1</v>
          </cell>
          <cell r="E243">
            <v>13.777100000000001</v>
          </cell>
          <cell r="F243">
            <v>13.77</v>
          </cell>
        </row>
        <row r="244">
          <cell r="A244" t="str">
            <v>001.05.00620</v>
          </cell>
          <cell r="B244" t="str">
            <v>Confecção e montagem de cimbramento para caixa d'água elevada</v>
          </cell>
          <cell r="C244" t="str">
            <v>M3</v>
          </cell>
          <cell r="D244">
            <v>1</v>
          </cell>
          <cell r="E244">
            <v>11.128</v>
          </cell>
          <cell r="F244">
            <v>11.12</v>
          </cell>
        </row>
        <row r="245">
          <cell r="A245" t="str">
            <v>001.05.00640</v>
          </cell>
          <cell r="B245" t="str">
            <v>Confecção e Montagem de Formas de tábuas aparelhadas p/concreto aparente</v>
          </cell>
          <cell r="C245" t="str">
            <v>M2</v>
          </cell>
          <cell r="D245">
            <v>1</v>
          </cell>
          <cell r="E245">
            <v>23.493099999999998</v>
          </cell>
          <cell r="F245">
            <v>23.49</v>
          </cell>
        </row>
        <row r="246">
          <cell r="A246" t="str">
            <v>001.05.00660</v>
          </cell>
          <cell r="B246" t="str">
            <v>Execução de Laje pré-fabricada para forro espacamento entre vigas de 41cm a espessura da lajota de 8.00 cm e capeamento de 2.00 cm</v>
          </cell>
          <cell r="C246" t="str">
            <v>M2</v>
          </cell>
          <cell r="D246">
            <v>1</v>
          </cell>
          <cell r="E246">
            <v>32.979700000000001</v>
          </cell>
          <cell r="F246">
            <v>32.97</v>
          </cell>
        </row>
        <row r="247">
          <cell r="A247" t="str">
            <v>001.05.00680</v>
          </cell>
          <cell r="B247" t="str">
            <v>Execução de Laje pré-fabricada para piso espaçamento entre vigas de 4/cm a espessura da lajota de 8.00 cm e capeamento de 4.00 cm</v>
          </cell>
          <cell r="C247" t="str">
            <v>M2</v>
          </cell>
          <cell r="D247">
            <v>1</v>
          </cell>
          <cell r="E247">
            <v>37.481299999999997</v>
          </cell>
          <cell r="F247">
            <v>37.479999999999997</v>
          </cell>
        </row>
        <row r="248">
          <cell r="A248" t="str">
            <v>001.05.00700</v>
          </cell>
          <cell r="B248" t="str">
            <v>Execução de Laje pré-fabricada treliçada para piso ou forro com enchimento de lajota cerâmica e capeamento de concreto com 4 cm de espessura</v>
          </cell>
          <cell r="C248" t="str">
            <v>M2</v>
          </cell>
          <cell r="D248">
            <v>1</v>
          </cell>
          <cell r="E248">
            <v>36.591900000000003</v>
          </cell>
          <cell r="F248">
            <v>36.590000000000003</v>
          </cell>
        </row>
        <row r="249">
          <cell r="A249" t="str">
            <v>001.05.00720</v>
          </cell>
          <cell r="B249" t="str">
            <v>Execução de pilar tipo sanduíche de madeira 6x12 cm, entarugado c/ madeira através de parafusos</v>
          </cell>
          <cell r="C249" t="str">
            <v>CJ</v>
          </cell>
          <cell r="D249">
            <v>1</v>
          </cell>
          <cell r="E249">
            <v>19.169499999999999</v>
          </cell>
          <cell r="F249">
            <v>19.16</v>
          </cell>
        </row>
        <row r="250">
          <cell r="A250" t="str">
            <v>001.05.00740</v>
          </cell>
          <cell r="B250" t="str">
            <v>Fornecimento e Instalação de Pilarete de concreto pré-moldado seção 12x12</v>
          </cell>
          <cell r="C250" t="str">
            <v>M</v>
          </cell>
          <cell r="D250">
            <v>1</v>
          </cell>
          <cell r="E250">
            <v>10.221399999999999</v>
          </cell>
          <cell r="F250">
            <v>10.220000000000001</v>
          </cell>
        </row>
        <row r="251">
          <cell r="A251" t="str">
            <v>001.05.00780</v>
          </cell>
          <cell r="B251" t="str">
            <v>Fornecimento e Instalação de Pilar de concreto armado pré-moldado seção 12x13cm</v>
          </cell>
          <cell r="C251" t="str">
            <v>M</v>
          </cell>
          <cell r="D251">
            <v>1</v>
          </cell>
          <cell r="E251">
            <v>19.711400000000001</v>
          </cell>
          <cell r="F251">
            <v>19.71</v>
          </cell>
        </row>
        <row r="252">
          <cell r="A252" t="str">
            <v>001.05.00800</v>
          </cell>
          <cell r="B252" t="str">
            <v>Fornecimento e Instalação de Tesoura de concreto armado pré-moldado seção 12x15cm</v>
          </cell>
          <cell r="C252" t="str">
            <v>M</v>
          </cell>
          <cell r="D252">
            <v>1</v>
          </cell>
          <cell r="E252">
            <v>22.639199999999999</v>
          </cell>
          <cell r="F252">
            <v>22.63</v>
          </cell>
        </row>
        <row r="253">
          <cell r="A253" t="str">
            <v>001.05.00820</v>
          </cell>
          <cell r="B253" t="str">
            <v>Fornecimento e Execução de Grauteamento de Estrutura de Concreto Pré Moldado traço 1:3 incl. SuperPlastificante</v>
          </cell>
          <cell r="C253" t="str">
            <v>m3</v>
          </cell>
          <cell r="D253">
            <v>1</v>
          </cell>
          <cell r="E253">
            <v>329.93310000000002</v>
          </cell>
          <cell r="F253">
            <v>329.93</v>
          </cell>
        </row>
        <row r="254">
          <cell r="A254" t="str">
            <v>001.06</v>
          </cell>
          <cell r="B254" t="str">
            <v>IMPERMEABILIZAÇÕES E TRATAMENTOS</v>
          </cell>
          <cell r="E254">
            <v>193.0933</v>
          </cell>
        </row>
        <row r="255">
          <cell r="A255" t="str">
            <v>001.06.00020</v>
          </cell>
          <cell r="B255" t="str">
            <v>Execução de impermeabilização c/ argamassa de cimento e areia  c/ 2.00 cm de espessura preparada c/ solução de sika 1 e agua no traço 1:12</v>
          </cell>
          <cell r="C255" t="str">
            <v>M2</v>
          </cell>
          <cell r="D255">
            <v>1</v>
          </cell>
          <cell r="E255">
            <v>13.469099999999999</v>
          </cell>
          <cell r="F255">
            <v>13.46</v>
          </cell>
        </row>
        <row r="256">
          <cell r="A256" t="str">
            <v>001.06.00040</v>
          </cell>
          <cell r="B256" t="str">
            <v>Execução de impermeabilização c/ argamassa de cimento e areia c/ 2.00 cm de espessura preparada c/ solução dee sika 1 e água no traço 1:10</v>
          </cell>
          <cell r="C256" t="str">
            <v>M2</v>
          </cell>
          <cell r="D256">
            <v>1</v>
          </cell>
          <cell r="E256">
            <v>13.5601</v>
          </cell>
          <cell r="F256">
            <v>13.56</v>
          </cell>
        </row>
        <row r="257">
          <cell r="A257" t="str">
            <v>001.06.00060</v>
          </cell>
          <cell r="B257" t="str">
            <v>Execução de impermeabilização c/argamassa de cimento e areia 1:3 a 2.00 cm espessura c/ adição de 2.00 kg de vedacit por saco de cimento</v>
          </cell>
          <cell r="C257" t="str">
            <v>M2</v>
          </cell>
          <cell r="D257">
            <v>1</v>
          </cell>
          <cell r="E257">
            <v>15.2624</v>
          </cell>
          <cell r="F257">
            <v>15.26</v>
          </cell>
        </row>
        <row r="258">
          <cell r="A258" t="str">
            <v>001.06.00080</v>
          </cell>
          <cell r="B258" t="str">
            <v>Execução de impermeabilização externa de reservatório c/tinta asfáltica</v>
          </cell>
          <cell r="C258" t="str">
            <v>M2</v>
          </cell>
          <cell r="D258">
            <v>1</v>
          </cell>
          <cell r="E258">
            <v>3.0091999999999999</v>
          </cell>
          <cell r="F258">
            <v>3</v>
          </cell>
        </row>
        <row r="259">
          <cell r="A259" t="str">
            <v>001.06.00100</v>
          </cell>
          <cell r="B259" t="str">
            <v>Execução de pintura c/neutrol 45 c/ 02 demãos</v>
          </cell>
          <cell r="C259" t="str">
            <v>M2</v>
          </cell>
          <cell r="D259">
            <v>1</v>
          </cell>
          <cell r="E259">
            <v>3.8201000000000001</v>
          </cell>
          <cell r="F259">
            <v>3.82</v>
          </cell>
        </row>
        <row r="260">
          <cell r="A260" t="str">
            <v>001.06.00120</v>
          </cell>
          <cell r="B260" t="str">
            <v>Execução de impermeabilização de paredes do sub-solo</v>
          </cell>
          <cell r="C260" t="str">
            <v>M2</v>
          </cell>
          <cell r="D260">
            <v>1</v>
          </cell>
          <cell r="E260">
            <v>18.6096</v>
          </cell>
          <cell r="F260">
            <v>18.600000000000001</v>
          </cell>
        </row>
        <row r="261">
          <cell r="A261" t="str">
            <v>001.06.00140</v>
          </cell>
          <cell r="B261" t="str">
            <v>Execução de imunização de forro de madeira c/óleo de linhaça 02 demãos</v>
          </cell>
          <cell r="C261" t="str">
            <v>M2</v>
          </cell>
          <cell r="D261">
            <v>1</v>
          </cell>
          <cell r="E261">
            <v>2.5908000000000002</v>
          </cell>
          <cell r="F261">
            <v>2.59</v>
          </cell>
        </row>
        <row r="262">
          <cell r="A262" t="str">
            <v>001.06.00160</v>
          </cell>
          <cell r="B262" t="str">
            <v>Execução de imunização de madeiramento de cobertura ou forro de madeira com aplicação de pentox claro a uma demão</v>
          </cell>
          <cell r="C262" t="str">
            <v>M2</v>
          </cell>
          <cell r="D262">
            <v>1</v>
          </cell>
          <cell r="E262">
            <v>1.6272</v>
          </cell>
          <cell r="F262">
            <v>1.62</v>
          </cell>
        </row>
        <row r="263">
          <cell r="A263" t="str">
            <v>001.06.00180</v>
          </cell>
          <cell r="B263" t="str">
            <v>Execução de descupinização</v>
          </cell>
          <cell r="C263" t="str">
            <v>M2</v>
          </cell>
          <cell r="D263">
            <v>1</v>
          </cell>
          <cell r="E263">
            <v>0.83</v>
          </cell>
          <cell r="F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1</v>
          </cell>
          <cell r="E264">
            <v>20.7851</v>
          </cell>
          <cell r="F264">
            <v>20.78</v>
          </cell>
        </row>
        <row r="265">
          <cell r="A265" t="str">
            <v>001.06.00220</v>
          </cell>
          <cell r="B265" t="str">
            <v>Execução de impermeabilização interna de reservatório elevado para água empregando argamassa semi-flexível com cimento plimérico</v>
          </cell>
          <cell r="C265" t="str">
            <v>M2</v>
          </cell>
          <cell r="D265">
            <v>1</v>
          </cell>
          <cell r="E265">
            <v>1.1100000000000001</v>
          </cell>
          <cell r="F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1</v>
          </cell>
          <cell r="E266">
            <v>28.497</v>
          </cell>
          <cell r="F266">
            <v>28.49</v>
          </cell>
        </row>
        <row r="267">
          <cell r="A267" t="str">
            <v>001.06.00260</v>
          </cell>
          <cell r="B267" t="str">
            <v>Execução de regularização de laje com argamassa de cimento e areia 1:3 com cimento, espessura média igual a 3.00 cm</v>
          </cell>
          <cell r="C267" t="str">
            <v>M2</v>
          </cell>
          <cell r="D267">
            <v>1</v>
          </cell>
          <cell r="E267">
            <v>8.7806999999999995</v>
          </cell>
          <cell r="F267">
            <v>8.7799999999999994</v>
          </cell>
        </row>
        <row r="268">
          <cell r="A268" t="str">
            <v>001.06.00280</v>
          </cell>
          <cell r="B268" t="str">
            <v>Execução de impermeabilização de laje de cobertura com utilização de manta asfáltica poliéster 3.00 mm</v>
          </cell>
          <cell r="C268" t="str">
            <v>M2</v>
          </cell>
          <cell r="D268">
            <v>1</v>
          </cell>
          <cell r="E268">
            <v>26.46</v>
          </cell>
          <cell r="F268">
            <v>26.46</v>
          </cell>
        </row>
        <row r="269">
          <cell r="A269" t="str">
            <v>001.06.00300</v>
          </cell>
          <cell r="B269" t="str">
            <v>Execução de impermeabilização de laje de cobertura com utilização de manta asfáltica poliéster 4.00 mm</v>
          </cell>
          <cell r="C269" t="str">
            <v>M2</v>
          </cell>
          <cell r="D269">
            <v>1</v>
          </cell>
          <cell r="E269">
            <v>28.497</v>
          </cell>
          <cell r="F269">
            <v>28.49</v>
          </cell>
        </row>
        <row r="270">
          <cell r="A270" t="str">
            <v>001.06.00320</v>
          </cell>
          <cell r="B270" t="str">
            <v>Execução de proteção mecânica com argamassa de cimento e areia 1:3,espessura 2.00 cm</v>
          </cell>
          <cell r="C270" t="str">
            <v>M2</v>
          </cell>
          <cell r="D270">
            <v>1</v>
          </cell>
          <cell r="E270">
            <v>6.1849999999999996</v>
          </cell>
          <cell r="F270">
            <v>6.18</v>
          </cell>
        </row>
        <row r="271">
          <cell r="A271" t="str">
            <v>001.07</v>
          </cell>
          <cell r="B271" t="str">
            <v>ALVENARIA</v>
          </cell>
          <cell r="E271">
            <v>2439.0583999999999</v>
          </cell>
        </row>
        <row r="272">
          <cell r="A272" t="str">
            <v>001.07.00020</v>
          </cell>
          <cell r="B272" t="str">
            <v>Execução de alvenaria de elevação c/ tijolo maciço assente c/ argamassa mista de cimento cal e areia no traço 1:2:8 de de 1 vez</v>
          </cell>
          <cell r="C272" t="str">
            <v>M2</v>
          </cell>
          <cell r="D272">
            <v>1</v>
          </cell>
          <cell r="E272">
            <v>52.343400000000003</v>
          </cell>
          <cell r="F272">
            <v>52.34</v>
          </cell>
        </row>
        <row r="273">
          <cell r="A273" t="str">
            <v>001.07.00040</v>
          </cell>
          <cell r="B273" t="str">
            <v>Execução de alvenaria de elevação c/ tijolo maciço assente c/ argamassa mista de cimento cal e areia no traço 1:2:8 de de 1/2 vez</v>
          </cell>
          <cell r="C273" t="str">
            <v>M2</v>
          </cell>
          <cell r="D273">
            <v>1</v>
          </cell>
          <cell r="E273">
            <v>29.4984</v>
          </cell>
          <cell r="F273">
            <v>29.49</v>
          </cell>
        </row>
        <row r="274">
          <cell r="A274" t="str">
            <v>001.07.00060</v>
          </cell>
          <cell r="B274" t="str">
            <v>Execução de alvenaria de elevação de tijolo maciço assente c/ argamassa mista 1:4:12 de 1.5 vez</v>
          </cell>
          <cell r="C274" t="str">
            <v>M2</v>
          </cell>
          <cell r="D274">
            <v>1</v>
          </cell>
          <cell r="E274">
            <v>65.255200000000002</v>
          </cell>
          <cell r="F274">
            <v>65.25</v>
          </cell>
        </row>
        <row r="275">
          <cell r="A275" t="str">
            <v>001.07.00080</v>
          </cell>
          <cell r="B275" t="str">
            <v>Execução de alvenaria de elevação de tijolo maciço assente c/ argamassa mista 1:4:12 de 1 vez</v>
          </cell>
          <cell r="C275" t="str">
            <v>M2</v>
          </cell>
          <cell r="D275">
            <v>1</v>
          </cell>
          <cell r="E275">
            <v>47.638300000000001</v>
          </cell>
          <cell r="F275">
            <v>47.63</v>
          </cell>
        </row>
        <row r="276">
          <cell r="A276" t="str">
            <v>001.07.00100</v>
          </cell>
          <cell r="B276" t="str">
            <v>Execução de alvenaria de elevação c/ tijolo maciço assente c/ argamassa mista de cimento cal e areia no traço 1:2:8 de de 1/4 vez</v>
          </cell>
          <cell r="C276" t="str">
            <v>M2</v>
          </cell>
          <cell r="D276">
            <v>1</v>
          </cell>
          <cell r="E276">
            <v>15.575100000000001</v>
          </cell>
          <cell r="F276">
            <v>15.57</v>
          </cell>
        </row>
        <row r="277">
          <cell r="A277" t="str">
            <v>001.07.00120</v>
          </cell>
          <cell r="B277" t="str">
            <v>Execução de alvenaria de elevação de tijolo maciço assente c/ argamassa mista 1:4:12 de 1/2 vez</v>
          </cell>
          <cell r="C277" t="str">
            <v>M2</v>
          </cell>
          <cell r="D277">
            <v>1</v>
          </cell>
          <cell r="E277">
            <v>26.292000000000002</v>
          </cell>
          <cell r="F277">
            <v>26.29</v>
          </cell>
        </row>
        <row r="278">
          <cell r="A278" t="str">
            <v>001.07.00140</v>
          </cell>
          <cell r="B278" t="str">
            <v>Execução de alvenaria de tijolo maciço assente c/ argamassa de cimento e areia no traço 1:4 de 1 vez</v>
          </cell>
          <cell r="C278" t="str">
            <v>M2</v>
          </cell>
          <cell r="D278">
            <v>1</v>
          </cell>
          <cell r="E278">
            <v>53.093899999999998</v>
          </cell>
          <cell r="F278">
            <v>53.09</v>
          </cell>
        </row>
        <row r="279">
          <cell r="A279" t="str">
            <v>001.07.00160</v>
          </cell>
          <cell r="B279" t="str">
            <v>Execução de alvenaria de tijolo maciço assente c/ argamassa de cimento e areia no traço 1:4 de 1/2 vez</v>
          </cell>
          <cell r="C279" t="str">
            <v>M2</v>
          </cell>
          <cell r="D279">
            <v>1</v>
          </cell>
          <cell r="E279">
            <v>28.828900000000001</v>
          </cell>
          <cell r="F279">
            <v>28.82</v>
          </cell>
        </row>
        <row r="280">
          <cell r="A280" t="str">
            <v>001.07.00180</v>
          </cell>
          <cell r="B280" t="str">
            <v>Execução de alvenaria de tijolo maciço assente c/ argamassa de cimento e areia no traço 1:4 de 1/4 vez</v>
          </cell>
          <cell r="C280" t="str">
            <v>M2</v>
          </cell>
          <cell r="D280">
            <v>1</v>
          </cell>
          <cell r="E280">
            <v>16.865300000000001</v>
          </cell>
          <cell r="F280">
            <v>16.86</v>
          </cell>
        </row>
        <row r="281">
          <cell r="A281" t="str">
            <v>001.07.00200</v>
          </cell>
          <cell r="B281" t="str">
            <v>Execução de alvenaria de elevação de tijolo maciço assente c/ argamassa de cimento e areia no traço 1:3 de 1 vez</v>
          </cell>
          <cell r="C281" t="str">
            <v>M2</v>
          </cell>
          <cell r="D281">
            <v>1</v>
          </cell>
          <cell r="E281">
            <v>54.7</v>
          </cell>
          <cell r="F281">
            <v>54.7</v>
          </cell>
        </row>
        <row r="282">
          <cell r="A282" t="str">
            <v>001.07.00220</v>
          </cell>
          <cell r="B282" t="str">
            <v>Execução de alvenaria de elevação de tijolo maciço assente c/ argamassa de cimento e areia no traço 1:3 de 1/2 vez</v>
          </cell>
          <cell r="C282" t="str">
            <v>M2</v>
          </cell>
          <cell r="D282">
            <v>1</v>
          </cell>
          <cell r="E282">
            <v>30.966200000000001</v>
          </cell>
          <cell r="F282">
            <v>30.96</v>
          </cell>
        </row>
        <row r="283">
          <cell r="A283" t="str">
            <v>001.07.00240</v>
          </cell>
          <cell r="B283" t="str">
            <v>Execução de alvenaria de elevação de tijolo maciço assente c/ argamassa de cimento e areia no traço 1:3 de 1/4 vez</v>
          </cell>
          <cell r="C283" t="str">
            <v>M2</v>
          </cell>
          <cell r="D283">
            <v>1</v>
          </cell>
          <cell r="E283">
            <v>16.434699999999999</v>
          </cell>
          <cell r="F283">
            <v>16.43</v>
          </cell>
        </row>
        <row r="284">
          <cell r="A284" t="str">
            <v>001.07.00260</v>
          </cell>
          <cell r="B284" t="str">
            <v>Execução de alvenaria de elevação de tijolo maciço assente c/ argamassa de cal e areia no traço de 1:4 de 1 vez</v>
          </cell>
          <cell r="C284" t="str">
            <v>M2</v>
          </cell>
          <cell r="D284">
            <v>1</v>
          </cell>
          <cell r="E284">
            <v>48.646900000000002</v>
          </cell>
          <cell r="F284">
            <v>48.64</v>
          </cell>
        </row>
        <row r="285">
          <cell r="A285" t="str">
            <v>001.07.00280</v>
          </cell>
          <cell r="B285" t="str">
            <v>Execução de alvenaria de elevação de tijolo maciço assente c/ argamassa de cal e areia no traço de 1:4 de 1/2 vez</v>
          </cell>
          <cell r="C285" t="str">
            <v>M2</v>
          </cell>
          <cell r="D285">
            <v>1</v>
          </cell>
          <cell r="E285">
            <v>27.0809</v>
          </cell>
          <cell r="F285">
            <v>27.08</v>
          </cell>
        </row>
        <row r="286">
          <cell r="A286" t="str">
            <v>001.07.00300</v>
          </cell>
          <cell r="B286" t="str">
            <v>Execução de alvenaria de elevação de tijolo maciço assente c/ argamassa de cal e areia no traço de 1:4 de 1/4 vez</v>
          </cell>
          <cell r="C286" t="str">
            <v>M2</v>
          </cell>
          <cell r="D286">
            <v>1</v>
          </cell>
          <cell r="E286">
            <v>14.565300000000001</v>
          </cell>
          <cell r="F286">
            <v>14.56</v>
          </cell>
        </row>
        <row r="287">
          <cell r="A287" t="str">
            <v>001.07.00320</v>
          </cell>
          <cell r="B287" t="str">
            <v>Execução de alvenaria aparente de tijolo cerâmico c/ 18 furos assente c/ argamassa de cimento e areia no traço 1:2:8 de 1 vez</v>
          </cell>
          <cell r="C287" t="str">
            <v>M2</v>
          </cell>
          <cell r="D287">
            <v>1</v>
          </cell>
          <cell r="E287">
            <v>90.770200000000003</v>
          </cell>
          <cell r="F287">
            <v>90.77</v>
          </cell>
        </row>
        <row r="288">
          <cell r="A288" t="str">
            <v>001.07.00340</v>
          </cell>
          <cell r="B288" t="str">
            <v>Execução de alvenaria aparente de tijolo cerâmico c/ 18 furos assente c/ argamassa de cimento e areia no traço 1:2:8 de 1/2 vez</v>
          </cell>
          <cell r="C288" t="str">
            <v>M2</v>
          </cell>
          <cell r="D288">
            <v>1</v>
          </cell>
          <cell r="E288">
            <v>32.519199999999998</v>
          </cell>
          <cell r="F288">
            <v>32.51</v>
          </cell>
        </row>
        <row r="289">
          <cell r="A289" t="str">
            <v>001.07.00360</v>
          </cell>
          <cell r="B289" t="str">
            <v>Execução de alvenaria aparente de tijolos cerâmicos c/ 18 furos assente c/ argamassa mista 1:4:12 de 1 vez</v>
          </cell>
          <cell r="C289" t="str">
            <v>M2</v>
          </cell>
          <cell r="D289">
            <v>1</v>
          </cell>
          <cell r="E289">
            <v>87.386300000000006</v>
          </cell>
          <cell r="F289">
            <v>87.38</v>
          </cell>
        </row>
        <row r="290">
          <cell r="A290" t="str">
            <v>001.07.00380</v>
          </cell>
          <cell r="B290" t="str">
            <v>Execução de alvenaria aparente de tijolos cerâmicos c/ 18 furos assente c/ argamassa mista 1:4:12 de 1/2 vez</v>
          </cell>
          <cell r="C290" t="str">
            <v>M2</v>
          </cell>
          <cell r="D290">
            <v>1</v>
          </cell>
          <cell r="E290">
            <v>48.89</v>
          </cell>
          <cell r="F290">
            <v>48.89</v>
          </cell>
        </row>
        <row r="291">
          <cell r="A291" t="str">
            <v>001.07.00400</v>
          </cell>
          <cell r="B291" t="str">
            <v>Execução de alvenaria de elevação c/ tijolo cerâmico de 8 furos assente c/ argamassa mista 1:4:12 de 1 vez</v>
          </cell>
          <cell r="C291" t="str">
            <v>M2</v>
          </cell>
          <cell r="D291">
            <v>1</v>
          </cell>
          <cell r="E291">
            <v>30.700700000000001</v>
          </cell>
          <cell r="F291">
            <v>30.7</v>
          </cell>
        </row>
        <row r="292">
          <cell r="A292" t="str">
            <v>001.07.00420</v>
          </cell>
          <cell r="B292" t="str">
            <v>Execução de alvenaria de elevação c/ tijolo cerâmico de 8 furos assente c/ argamassa mista 1:4:12 de 1/2 vez</v>
          </cell>
          <cell r="C292" t="str">
            <v>M2</v>
          </cell>
          <cell r="D292">
            <v>1</v>
          </cell>
          <cell r="E292">
            <v>16.331399999999999</v>
          </cell>
          <cell r="F292">
            <v>16.329999999999998</v>
          </cell>
        </row>
        <row r="293">
          <cell r="A293" t="str">
            <v>001.07.00440</v>
          </cell>
          <cell r="B293" t="str">
            <v>Execução de alvenaria de elevação c/ tijolo cerâmico de 8 furos assente c/ argamassa mista 1:2:8 de 1 vez</v>
          </cell>
          <cell r="C293" t="str">
            <v>M2</v>
          </cell>
          <cell r="D293">
            <v>1</v>
          </cell>
          <cell r="E293">
            <v>29.985499999999998</v>
          </cell>
          <cell r="F293">
            <v>29.98</v>
          </cell>
        </row>
        <row r="294">
          <cell r="A294" t="str">
            <v>001.07.00460</v>
          </cell>
          <cell r="B294" t="str">
            <v>Execução de alvenaria de elevação c/ tijolo cerâmico de 8 furos assente c/ argamassa mista 1:2:8 de 1/2 vez</v>
          </cell>
          <cell r="C294" t="str">
            <v>M2</v>
          </cell>
          <cell r="D294">
            <v>1</v>
          </cell>
          <cell r="E294">
            <v>16.552299999999999</v>
          </cell>
          <cell r="F294">
            <v>16.55</v>
          </cell>
        </row>
        <row r="295">
          <cell r="A295" t="str">
            <v>001.07.00480</v>
          </cell>
          <cell r="B295" t="str">
            <v>Execução de parede sanduíche usando de cada lado alvenaria de 1/2 vez de tijolo maciço assente com argamassa mista 1:4:12 e sanduíche de concreto na espessura de 0.5 m no traço de 1:2.5:3 com malha de 3/4 cada 10cm nos sentidos executados da seguinte fo</v>
          </cell>
          <cell r="C295" t="str">
            <v>M2</v>
          </cell>
          <cell r="D295">
            <v>1</v>
          </cell>
          <cell r="E295">
            <v>80.953699999999998</v>
          </cell>
          <cell r="F295">
            <v>80.95</v>
          </cell>
        </row>
        <row r="296">
          <cell r="A296" t="str">
            <v>001.07.00500</v>
          </cell>
          <cell r="B296" t="str">
            <v>Execução de elemento vazado de concreto assente c/ argamassa de cimento e areia peneirada no traço 1:3</v>
          </cell>
          <cell r="C296" t="str">
            <v>M2</v>
          </cell>
          <cell r="D296">
            <v>1</v>
          </cell>
          <cell r="E296">
            <v>68.025300000000001</v>
          </cell>
          <cell r="F296">
            <v>68.02</v>
          </cell>
        </row>
        <row r="297">
          <cell r="A297" t="str">
            <v>001.07.00520</v>
          </cell>
          <cell r="B297" t="str">
            <v>Execução de elemento vazado de cerâmica assente c/ argamassa de cimento e areia peneirada no traço 1:3</v>
          </cell>
          <cell r="C297" t="str">
            <v>M2</v>
          </cell>
          <cell r="D297">
            <v>1</v>
          </cell>
          <cell r="E297">
            <v>15.2849</v>
          </cell>
          <cell r="F297">
            <v>15.28</v>
          </cell>
        </row>
        <row r="298">
          <cell r="A298" t="str">
            <v>001.07.00540</v>
          </cell>
          <cell r="B298" t="str">
            <v>Execução de alvenaria aparente com tijolos cerâmicos de 6 furos assente c/ argamassa 1:2:8 de 1 vez (15cm)</v>
          </cell>
          <cell r="C298" t="str">
            <v>M2</v>
          </cell>
          <cell r="D298">
            <v>1</v>
          </cell>
          <cell r="E298">
            <v>36.090899999999998</v>
          </cell>
          <cell r="F298">
            <v>36.090000000000003</v>
          </cell>
        </row>
        <row r="299">
          <cell r="A299" t="str">
            <v>001.07.00560</v>
          </cell>
          <cell r="B299" t="str">
            <v>Execução de alvenaria com tijolos cerâmicos de 6 furos assente com argamassa 1:2:8, aparente de um lado e revestido do outro lado, em chapisco de cimento e areia 1:3, e reboco paulista usando argamassa mista 1:4/12 com 25mm de espessura - de 1 vez  17,5</v>
          </cell>
          <cell r="C299" t="str">
            <v>M2</v>
          </cell>
          <cell r="D299">
            <v>1</v>
          </cell>
          <cell r="E299">
            <v>47.342500000000001</v>
          </cell>
          <cell r="F299">
            <v>47.34</v>
          </cell>
        </row>
        <row r="300">
          <cell r="A300" t="str">
            <v>001.07.00565</v>
          </cell>
          <cell r="B300" t="str">
            <v>Alvenaria de Vedação Com Bloco de Concreto, Juntas de 10 mm Com Argamassa Mista de Cimento, Cal Hidratada e Areia Sem Peneirar no traço 1:0,50:8 dim. 11,50x19x39 cm</v>
          </cell>
          <cell r="C300" t="str">
            <v>m2</v>
          </cell>
          <cell r="D300">
            <v>1</v>
          </cell>
          <cell r="E300">
            <v>14.8117</v>
          </cell>
          <cell r="F300">
            <v>14.81</v>
          </cell>
        </row>
        <row r="301">
          <cell r="A301" t="str">
            <v>001.07.00566</v>
          </cell>
          <cell r="B301" t="str">
            <v>Alvenaria de Vedação Com Bloco de Concreto, Juntas de 10 mm Com Argamassa Mista de Cimento, Cal Hidratada e Areia Sem Peneirar no traço 1:0,50:8 dim. 14x19x39 cm</v>
          </cell>
          <cell r="C301" t="str">
            <v>m2</v>
          </cell>
          <cell r="D301">
            <v>1</v>
          </cell>
          <cell r="E301">
            <v>19.460799999999999</v>
          </cell>
          <cell r="F301">
            <v>19.46</v>
          </cell>
        </row>
        <row r="302">
          <cell r="A302" t="str">
            <v>001.07.00567</v>
          </cell>
          <cell r="B302" t="str">
            <v>Alvenaria de Vedação Com Bloco de Concreto, Juntas de 10 mm Com Argamassa Mista de Cimento, Cal Hidratada e Areia Sem Peneirar no traço 1:0,50:8 dim. 19x19x39 cm</v>
          </cell>
          <cell r="C302" t="str">
            <v>m2</v>
          </cell>
          <cell r="D302">
            <v>1</v>
          </cell>
          <cell r="E302">
            <v>24.355899999999998</v>
          </cell>
          <cell r="F302">
            <v>24.35</v>
          </cell>
        </row>
        <row r="303">
          <cell r="A303" t="str">
            <v>001.07.00570</v>
          </cell>
          <cell r="B303" t="str">
            <v>Alvenaria Estrutural Com Bloco de Concreto, Juntas de 10 mm Com Argamassa Mista de Cimento, Cal Hidratada e Areia Sem Peneirar no traço 1:0,25:6 dim. 14x19x39 cm</v>
          </cell>
          <cell r="C303" t="str">
            <v>m2</v>
          </cell>
          <cell r="D303">
            <v>1</v>
          </cell>
          <cell r="E303">
            <v>22.067</v>
          </cell>
          <cell r="F303">
            <v>22.06</v>
          </cell>
        </row>
        <row r="304">
          <cell r="A304" t="str">
            <v>001.07.00571</v>
          </cell>
          <cell r="B304" t="str">
            <v>Alvenaria Estrutural Com Bloco de Concreto, Juntas de 10 mm Com Argamassa Mista de Cimento, Cal Hidratada e Areia Sem Peneirar no traço 1:0,25:6 dim. 19x19x39 cm</v>
          </cell>
          <cell r="C304" t="str">
            <v>m2</v>
          </cell>
          <cell r="D304">
            <v>1</v>
          </cell>
          <cell r="E304">
            <v>28.377099999999999</v>
          </cell>
          <cell r="F304">
            <v>28.37</v>
          </cell>
        </row>
        <row r="305">
          <cell r="A305" t="str">
            <v>001.07.00600</v>
          </cell>
          <cell r="B305" t="str">
            <v>Fornecimento e instalação de divisória de granilite para sanitários assentada com argamassa de cimento e areia 1:3</v>
          </cell>
          <cell r="C305" t="str">
            <v>M2</v>
          </cell>
          <cell r="D305">
            <v>1</v>
          </cell>
          <cell r="E305">
            <v>118.5014</v>
          </cell>
          <cell r="F305">
            <v>118.5</v>
          </cell>
        </row>
        <row r="306">
          <cell r="A306" t="str">
            <v>001.07.00620</v>
          </cell>
          <cell r="B306" t="str">
            <v>Fornecimento e instalação de divisória p/ banheiro em ardosia polida natural cor preta tipo on c/ resinex</v>
          </cell>
          <cell r="C306" t="str">
            <v>M2</v>
          </cell>
          <cell r="D306">
            <v>1</v>
          </cell>
          <cell r="E306">
            <v>150.77010000000001</v>
          </cell>
          <cell r="F306">
            <v>150.77000000000001</v>
          </cell>
        </row>
        <row r="307">
          <cell r="A307" t="str">
            <v>001.07.00630</v>
          </cell>
          <cell r="B307" t="str">
            <v>Fornecimento e instalação de divisória p/ banheiro em granito polido, assente com argamassa,  na cor cinza.</v>
          </cell>
          <cell r="C307" t="str">
            <v>m2</v>
          </cell>
          <cell r="D307">
            <v>1</v>
          </cell>
          <cell r="E307">
            <v>156.3185</v>
          </cell>
          <cell r="F307">
            <v>156.31</v>
          </cell>
        </row>
        <row r="308">
          <cell r="A308" t="str">
            <v>001.07.00640</v>
          </cell>
          <cell r="B308" t="str">
            <v>Execução de alvenaria de tijolo cerâmico 8 furos assente com argamassa mista 1:4:12, inclusive revestimento, chapisco de cimento e areia 1:3, reboco paulista usando argamassa de cimento, cal e areia no traço 1:4:12, ambos os lados de 1/2 vez</v>
          </cell>
          <cell r="C308" t="str">
            <v>M2</v>
          </cell>
          <cell r="D308">
            <v>1</v>
          </cell>
          <cell r="E308">
            <v>42.181800000000003</v>
          </cell>
          <cell r="F308">
            <v>42.18</v>
          </cell>
        </row>
        <row r="309">
          <cell r="A309" t="str">
            <v>001.07.00660</v>
          </cell>
          <cell r="B309" t="str">
            <v>Execução de alvenaria de elevação em tijolos cerâmicos com 21 furos, aparente dos dois lados, assente com argamassa mista 1:4:12 de 1/2 vez</v>
          </cell>
          <cell r="C309" t="str">
            <v>M2</v>
          </cell>
          <cell r="D309">
            <v>1</v>
          </cell>
          <cell r="E309">
            <v>136.9442</v>
          </cell>
          <cell r="F309">
            <v>136.94</v>
          </cell>
        </row>
        <row r="310">
          <cell r="A310" t="str">
            <v>001.07.00680</v>
          </cell>
          <cell r="B310" t="str">
            <v>Execução de alvenaria de elevação em tijolos cerâmicos de 21 furos, aparente de um lado e revestido do outro lado por chapisco de cimento e areia 1:3, e, reboco paulista usando argamassa mista 1:4:12 com 25 mm de espessura de 1/2 vez</v>
          </cell>
          <cell r="C310" t="str">
            <v>M2</v>
          </cell>
          <cell r="D310">
            <v>1</v>
          </cell>
          <cell r="E310">
            <v>61.840400000000002</v>
          </cell>
          <cell r="F310">
            <v>61.84</v>
          </cell>
        </row>
        <row r="311">
          <cell r="A311" t="str">
            <v>001.07.00700</v>
          </cell>
          <cell r="B311" t="str">
            <v>Alvenaria em placas de concreto armado pré-moldado e=3,5cm</v>
          </cell>
          <cell r="C311" t="str">
            <v>M2</v>
          </cell>
          <cell r="D311">
            <v>1</v>
          </cell>
          <cell r="E311">
            <v>16.555800000000001</v>
          </cell>
          <cell r="F311">
            <v>16.55</v>
          </cell>
        </row>
        <row r="312">
          <cell r="A312" t="str">
            <v>001.07.00720</v>
          </cell>
          <cell r="B312" t="str">
            <v>Reparo de trincas ou rachaduras em alvenaria de tijolo com ferros transversais e posteriormente refazer o acabamento conforme revestimento existente</v>
          </cell>
          <cell r="C312" t="str">
            <v>M</v>
          </cell>
          <cell r="D312">
            <v>1</v>
          </cell>
          <cell r="E312">
            <v>8.7175999999999991</v>
          </cell>
          <cell r="F312">
            <v>8.7100000000000009</v>
          </cell>
        </row>
        <row r="313">
          <cell r="A313" t="str">
            <v>001.07.00740</v>
          </cell>
          <cell r="B313" t="str">
            <v>Verga, contra-verga ou pilar de concreto armado, incluindo concreto, forma e ferragem com concreto 13,5 mpa (300kg. cim/m3)</v>
          </cell>
          <cell r="C313" t="str">
            <v>M3</v>
          </cell>
          <cell r="D313">
            <v>1</v>
          </cell>
          <cell r="E313">
            <v>509.53870000000001</v>
          </cell>
          <cell r="F313">
            <v>509.53</v>
          </cell>
        </row>
        <row r="314">
          <cell r="A314" t="str">
            <v>001.08</v>
          </cell>
          <cell r="B314" t="str">
            <v>COBERTURA</v>
          </cell>
          <cell r="E314">
            <v>1792.4066</v>
          </cell>
        </row>
        <row r="315">
          <cell r="A315" t="str">
            <v>001.08.00020</v>
          </cell>
          <cell r="B315" t="str">
            <v>Execução de madeiramento comum para telhado, constituído de tesouras, terças, caibros, ripas e contraventamentos p/ cobertura com telha de barro ou cerâmica de 3 a 7 m de vão</v>
          </cell>
          <cell r="C315" t="str">
            <v>M2</v>
          </cell>
          <cell r="D315">
            <v>1</v>
          </cell>
          <cell r="E315">
            <v>26.2806</v>
          </cell>
          <cell r="F315">
            <v>26.28</v>
          </cell>
        </row>
        <row r="316">
          <cell r="A316" t="str">
            <v>001.08.00040</v>
          </cell>
          <cell r="B316" t="str">
            <v>Execução de madeiramento comum para telhado constituído de tesouras, terças, caibros, ripas e contraventamentos p/ cobertura com telha de barro ou cerâmica de 7 a 10 m de vão</v>
          </cell>
          <cell r="C316" t="str">
            <v>M2</v>
          </cell>
          <cell r="D316">
            <v>1</v>
          </cell>
          <cell r="E316">
            <v>30.045200000000001</v>
          </cell>
          <cell r="F316">
            <v>30.04</v>
          </cell>
        </row>
        <row r="317">
          <cell r="A317" t="str">
            <v>001.08.00060</v>
          </cell>
          <cell r="B317" t="str">
            <v>Execução de madeiramento comum para telhado constituído de tesouras, terças, caibros, ripas e contraventamentos p/ cobertura com telha de barro ou cerâmica de 10 a 13 m de vão</v>
          </cell>
          <cell r="C317" t="str">
            <v>M2</v>
          </cell>
          <cell r="D317">
            <v>1</v>
          </cell>
          <cell r="E317">
            <v>34.241500000000002</v>
          </cell>
          <cell r="F317">
            <v>34.24</v>
          </cell>
        </row>
        <row r="318">
          <cell r="A318" t="str">
            <v>001.08.00080</v>
          </cell>
          <cell r="B318" t="str">
            <v>Execução de estrutura de madeira para telhado, c/ distância entre tesouras 4.00 m, 02 águas, p/ cobertura c/ chapa ondulada de c.a. ou alumínio, com 10 m de vão</v>
          </cell>
          <cell r="C318" t="str">
            <v>M2</v>
          </cell>
          <cell r="D318">
            <v>1</v>
          </cell>
          <cell r="E318">
            <v>19.348199999999999</v>
          </cell>
          <cell r="F318">
            <v>19.34</v>
          </cell>
        </row>
        <row r="319">
          <cell r="A319" t="str">
            <v>001.08.00100</v>
          </cell>
          <cell r="B319" t="str">
            <v>Execução de estrutura de madeira para telhado, c/ distância entre tesouras 4.00 m, 02 águas, p/ cobertura c/ chapa ondulada de c.a. ou alumínio, com 15 m de vão</v>
          </cell>
          <cell r="C319" t="str">
            <v>M2</v>
          </cell>
          <cell r="D319">
            <v>1</v>
          </cell>
          <cell r="E319">
            <v>23.051100000000002</v>
          </cell>
          <cell r="F319">
            <v>23.05</v>
          </cell>
        </row>
        <row r="320">
          <cell r="A320" t="str">
            <v>001.08.00120</v>
          </cell>
          <cell r="B320" t="str">
            <v>Execução de estrutura de madeira para telhado, c/ distância entre tesouras 4.00 m, 02 águas, p/ cobertura c/ chapa ondulada de c.a. ou alumínio, com 20 m de vão</v>
          </cell>
          <cell r="C320" t="str">
            <v>M2</v>
          </cell>
          <cell r="D320">
            <v>1</v>
          </cell>
          <cell r="E320">
            <v>29.010400000000001</v>
          </cell>
          <cell r="F320">
            <v>29.01</v>
          </cell>
        </row>
        <row r="321">
          <cell r="A321" t="str">
            <v>001.08.00140</v>
          </cell>
          <cell r="B321" t="str">
            <v>Execução de estrutura de madeira para telhado, c/ distância entre tesouras 4.00 m, 04 águas p/ cobertura c/ chapas onduladas de c.a ou alumínio, com 10 m de vao</v>
          </cell>
          <cell r="C321" t="str">
            <v>M2</v>
          </cell>
          <cell r="D321">
            <v>1</v>
          </cell>
          <cell r="E321">
            <v>21.773499999999999</v>
          </cell>
          <cell r="F321">
            <v>21.77</v>
          </cell>
        </row>
        <row r="322">
          <cell r="A322" t="str">
            <v>001.08.00160</v>
          </cell>
          <cell r="B322" t="str">
            <v>Execução de estrutura de madeira para telhado, c/ distância entre tesouras 4.00 m, 04 águas p/ cobertura c/ chapas onduladas de c.a ou alumínio, com 15 m de vao</v>
          </cell>
          <cell r="C322" t="str">
            <v>M2</v>
          </cell>
          <cell r="D322">
            <v>1</v>
          </cell>
          <cell r="E322">
            <v>25.374500000000001</v>
          </cell>
          <cell r="F322">
            <v>25.37</v>
          </cell>
        </row>
        <row r="323">
          <cell r="A323" t="str">
            <v>001.08.00180</v>
          </cell>
          <cell r="B323" t="str">
            <v>Execução de estrutura de madeira para telhado, c/ distância entre tesouras 4.00 m, 04 águas p/ cobertura c/ chapas onduladas de c.a ou alumínio, com 20 m de vao</v>
          </cell>
          <cell r="C323" t="str">
            <v>M2</v>
          </cell>
          <cell r="D323">
            <v>1</v>
          </cell>
          <cell r="E323">
            <v>33.365099999999998</v>
          </cell>
          <cell r="F323">
            <v>33.36</v>
          </cell>
        </row>
        <row r="324">
          <cell r="A324" t="str">
            <v>001.08.00200</v>
          </cell>
          <cell r="B324" t="str">
            <v>Execução de estrutura de madeira para telhado pontaletada, apoiada sobre paredes e lajes de forro p/ telhas de barro</v>
          </cell>
          <cell r="C324" t="str">
            <v>M2</v>
          </cell>
          <cell r="D324">
            <v>1</v>
          </cell>
          <cell r="E324">
            <v>23.7986</v>
          </cell>
          <cell r="F324">
            <v>23.79</v>
          </cell>
        </row>
        <row r="325">
          <cell r="A325" t="str">
            <v>001.08.00220</v>
          </cell>
          <cell r="B325" t="str">
            <v>Execução de estrutura de madeira para telhado pontaletada, apoiada sobre paredes e lajes de forro p/telhas de c.a.ou alumínio</v>
          </cell>
          <cell r="C325" t="str">
            <v>M2</v>
          </cell>
          <cell r="D325">
            <v>1</v>
          </cell>
          <cell r="E325">
            <v>15.353</v>
          </cell>
          <cell r="F325">
            <v>15.35</v>
          </cell>
        </row>
        <row r="326">
          <cell r="A326" t="str">
            <v>001.08.00240</v>
          </cell>
          <cell r="B326" t="str">
            <v>Execução de estrutura de madeira para  telhas canalete 90 ou 43</v>
          </cell>
          <cell r="C326" t="str">
            <v>M2</v>
          </cell>
          <cell r="D326">
            <v>1</v>
          </cell>
          <cell r="E326">
            <v>7.3407999999999998</v>
          </cell>
          <cell r="F326">
            <v>7.34</v>
          </cell>
        </row>
        <row r="327">
          <cell r="A327" t="str">
            <v>001.08.00260</v>
          </cell>
          <cell r="B327" t="str">
            <v>Execução de Cobertura com telha de barro tipo tipo francesa</v>
          </cell>
          <cell r="C327" t="str">
            <v>M2</v>
          </cell>
          <cell r="D327">
            <v>1</v>
          </cell>
          <cell r="E327">
            <v>16.348500000000001</v>
          </cell>
          <cell r="F327">
            <v>16.34</v>
          </cell>
        </row>
        <row r="328">
          <cell r="A328" t="str">
            <v>001.08.00280</v>
          </cell>
          <cell r="B328" t="str">
            <v>Execução de Cobertura com telha de barro tipo colonial, empregando argamassa mista de cimento, cal hidratada e areia no traço 1:2:9</v>
          </cell>
          <cell r="C328" t="str">
            <v>M2</v>
          </cell>
          <cell r="D328">
            <v>1</v>
          </cell>
          <cell r="E328">
            <v>29.909800000000001</v>
          </cell>
          <cell r="F328">
            <v>29.9</v>
          </cell>
        </row>
        <row r="329">
          <cell r="A329" t="str">
            <v>001.08.00300</v>
          </cell>
          <cell r="B329" t="str">
            <v>Execução de Cobertura com telha tipo plan, empregando argamassa mista de cimento, cal hidratada e areia no traço 1:2:9</v>
          </cell>
          <cell r="C329" t="str">
            <v>M2</v>
          </cell>
          <cell r="D329">
            <v>1</v>
          </cell>
          <cell r="E329">
            <v>24.675000000000001</v>
          </cell>
          <cell r="F329">
            <v>24.67</v>
          </cell>
        </row>
        <row r="330">
          <cell r="A330" t="str">
            <v>001.08.00320</v>
          </cell>
          <cell r="B330" t="str">
            <v>Execução de Cobertura com telha cerâmica tipo romana</v>
          </cell>
          <cell r="C330" t="str">
            <v>M2</v>
          </cell>
          <cell r="D330">
            <v>1</v>
          </cell>
          <cell r="E330">
            <v>13.6492</v>
          </cell>
          <cell r="F330">
            <v>13.64</v>
          </cell>
        </row>
        <row r="331">
          <cell r="A331" t="str">
            <v>001.08.00340</v>
          </cell>
          <cell r="B331" t="str">
            <v>Execução de Cobertura com telha cerâmica tipo colonial</v>
          </cell>
          <cell r="C331" t="str">
            <v>M2</v>
          </cell>
          <cell r="D331">
            <v>1</v>
          </cell>
          <cell r="E331">
            <v>23.081800000000001</v>
          </cell>
          <cell r="F331">
            <v>23.08</v>
          </cell>
        </row>
        <row r="332">
          <cell r="A332" t="str">
            <v>001.08.00360</v>
          </cell>
          <cell r="B332" t="str">
            <v>Execução de Cobertura com telha cerâmica tipo "plan"</v>
          </cell>
          <cell r="C332" t="str">
            <v>M2</v>
          </cell>
          <cell r="D332">
            <v>1</v>
          </cell>
          <cell r="E332">
            <v>17.831800000000001</v>
          </cell>
          <cell r="F332">
            <v>17.829999999999998</v>
          </cell>
        </row>
        <row r="333">
          <cell r="A333" t="str">
            <v>001.08.00380</v>
          </cell>
          <cell r="B333" t="str">
            <v>Execução de Cobertura com telha ceramica tipo portuguesa</v>
          </cell>
          <cell r="C333" t="str">
            <v>M2</v>
          </cell>
          <cell r="D333">
            <v>1</v>
          </cell>
          <cell r="E333">
            <v>13.9892</v>
          </cell>
          <cell r="F333">
            <v>13.98</v>
          </cell>
        </row>
        <row r="334">
          <cell r="A334" t="str">
            <v>001.08.00400</v>
          </cell>
          <cell r="B334" t="str">
            <v>Execução de Cumeeira para telha de barro tipo francesa</v>
          </cell>
          <cell r="C334" t="str">
            <v>ML</v>
          </cell>
          <cell r="D334">
            <v>1</v>
          </cell>
          <cell r="E334">
            <v>9.5870999999999995</v>
          </cell>
          <cell r="F334">
            <v>9.58</v>
          </cell>
        </row>
        <row r="335">
          <cell r="A335" t="str">
            <v>001.08.00420</v>
          </cell>
          <cell r="B335" t="str">
            <v>Execução de Cumeeira para telha de barro tipo paulista ou colonial</v>
          </cell>
          <cell r="C335" t="str">
            <v>ML</v>
          </cell>
          <cell r="D335">
            <v>1</v>
          </cell>
          <cell r="E335">
            <v>9.5870999999999995</v>
          </cell>
          <cell r="F335">
            <v>9.58</v>
          </cell>
        </row>
        <row r="336">
          <cell r="A336" t="str">
            <v>001.08.00440</v>
          </cell>
          <cell r="B336" t="str">
            <v>Execução de Cumeeira para telha tipo romana</v>
          </cell>
          <cell r="C336" t="str">
            <v>ML</v>
          </cell>
          <cell r="D336">
            <v>1</v>
          </cell>
          <cell r="E336">
            <v>8.9870999999999999</v>
          </cell>
          <cell r="F336">
            <v>8.98</v>
          </cell>
        </row>
        <row r="337">
          <cell r="A337" t="str">
            <v>001.08.00460</v>
          </cell>
          <cell r="B337" t="str">
            <v>Execução de estrutura de madeira para casa popular em telha ceramica</v>
          </cell>
          <cell r="C337" t="str">
            <v>M2</v>
          </cell>
          <cell r="D337">
            <v>1</v>
          </cell>
          <cell r="E337">
            <v>12.240600000000001</v>
          </cell>
          <cell r="F337">
            <v>12.24</v>
          </cell>
        </row>
        <row r="338">
          <cell r="A338" t="str">
            <v>001.08.00480</v>
          </cell>
          <cell r="B338" t="str">
            <v>Fornecimento de Instalação de Cobertura com chapas onduladas de cimento amianto c/ superposição longitudinal de 140 mm e lateral de 1.5 onda, de 4 mm de espessura vogatex</v>
          </cell>
          <cell r="C338" t="str">
            <v>M2</v>
          </cell>
          <cell r="D338">
            <v>1</v>
          </cell>
          <cell r="E338">
            <v>5.0834999999999999</v>
          </cell>
          <cell r="F338">
            <v>5.08</v>
          </cell>
        </row>
        <row r="339">
          <cell r="A339" t="str">
            <v>001.08.00500</v>
          </cell>
          <cell r="B339" t="str">
            <v>Fornecimento e Instalação de Cobertura com chapas onduladas de cimento amianto c/ superposição longitudinal de 140 mm e lateral de 1.5 onda, de 5 mm de espessura tropical</v>
          </cell>
          <cell r="C339" t="str">
            <v>M2</v>
          </cell>
          <cell r="D339">
            <v>1</v>
          </cell>
          <cell r="E339">
            <v>13.3415</v>
          </cell>
          <cell r="F339">
            <v>13.34</v>
          </cell>
        </row>
        <row r="340">
          <cell r="A340" t="str">
            <v>001.08.00520</v>
          </cell>
          <cell r="B340" t="str">
            <v>Fornecimento e Instalação de Cobertura com chapas onduladas de cimento amianto  c/ superposição longitudinal de 140 mm e lateral de 1.5 onda, de 8 mm de espessura</v>
          </cell>
          <cell r="C340" t="str">
            <v>M2</v>
          </cell>
          <cell r="D340">
            <v>1</v>
          </cell>
          <cell r="E340">
            <v>23.231100000000001</v>
          </cell>
          <cell r="F340">
            <v>23.23</v>
          </cell>
        </row>
        <row r="341">
          <cell r="A341" t="str">
            <v>001.08.00540</v>
          </cell>
          <cell r="B341" t="str">
            <v>Fornecimento e Instalação de Cobertura com chapas onduladas de cimento amianto  c/ superposição longitudinal de 140mm e lateral de 1.5 onda, de 6 mm de espessura</v>
          </cell>
          <cell r="C341" t="str">
            <v>M2</v>
          </cell>
          <cell r="D341">
            <v>1</v>
          </cell>
          <cell r="E341">
            <v>18.070599999999999</v>
          </cell>
          <cell r="F341">
            <v>18.07</v>
          </cell>
        </row>
        <row r="342">
          <cell r="A342" t="str">
            <v>001.08.00560</v>
          </cell>
          <cell r="B342" t="str">
            <v>Fornecimento e Instalação de Cumeeira de cimento amianto normal p/telhas onduladas</v>
          </cell>
          <cell r="C342" t="str">
            <v>ML</v>
          </cell>
          <cell r="D342">
            <v>1</v>
          </cell>
          <cell r="E342">
            <v>27.0425</v>
          </cell>
          <cell r="F342">
            <v>27.04</v>
          </cell>
        </row>
        <row r="343">
          <cell r="A343" t="str">
            <v>001.08.00580</v>
          </cell>
          <cell r="B343" t="str">
            <v>Fornecimento e Instalação de Cumeeira de cimento amianto universal p/telhas onduladas</v>
          </cell>
          <cell r="C343" t="str">
            <v>ML</v>
          </cell>
          <cell r="D343">
            <v>1</v>
          </cell>
          <cell r="E343">
            <v>31.233499999999999</v>
          </cell>
          <cell r="F343">
            <v>31.23</v>
          </cell>
        </row>
        <row r="344">
          <cell r="A344" t="str">
            <v>001.08.00600</v>
          </cell>
          <cell r="B344" t="str">
            <v>Fornecimento e Instalação de Cumeeira de cimento amianto para canalete 90</v>
          </cell>
          <cell r="C344" t="str">
            <v>ML</v>
          </cell>
          <cell r="D344">
            <v>1</v>
          </cell>
          <cell r="E344">
            <v>30.855</v>
          </cell>
          <cell r="F344">
            <v>30.85</v>
          </cell>
        </row>
        <row r="345">
          <cell r="A345" t="str">
            <v>001.08.00620</v>
          </cell>
          <cell r="B345" t="str">
            <v>Fornecimento e Instalação de Cumeeira de cimento amianto p/canalete 49</v>
          </cell>
          <cell r="C345" t="str">
            <v>ML</v>
          </cell>
          <cell r="D345">
            <v>1</v>
          </cell>
          <cell r="E345">
            <v>30.855</v>
          </cell>
          <cell r="F345">
            <v>30.85</v>
          </cell>
        </row>
        <row r="346">
          <cell r="A346" t="str">
            <v>001.08.00640</v>
          </cell>
          <cell r="B346" t="str">
            <v>Fornecimento e Instalação de Cumeeira de cimento amianto p/ telha vogatex</v>
          </cell>
          <cell r="C346" t="str">
            <v>ML</v>
          </cell>
          <cell r="D346">
            <v>1</v>
          </cell>
          <cell r="E346">
            <v>7.2598000000000003</v>
          </cell>
          <cell r="F346">
            <v>7.25</v>
          </cell>
        </row>
        <row r="347">
          <cell r="A347" t="str">
            <v>001.08.00660</v>
          </cell>
          <cell r="B347" t="str">
            <v>Fornecimento e Instalação de Tampão de cimento aminato para canalete 90 (723x215) mm</v>
          </cell>
          <cell r="C347" t="str">
            <v>UN</v>
          </cell>
          <cell r="D347">
            <v>1</v>
          </cell>
          <cell r="E347">
            <v>20.065000000000001</v>
          </cell>
          <cell r="F347">
            <v>20.059999999999999</v>
          </cell>
        </row>
        <row r="348">
          <cell r="A348" t="str">
            <v>001.08.00680</v>
          </cell>
          <cell r="B348" t="str">
            <v>Fornecimento e Instalação de Tampão de cimento amianto para cobertura c/canalete 49</v>
          </cell>
          <cell r="C348" t="str">
            <v>M2</v>
          </cell>
          <cell r="D348">
            <v>1</v>
          </cell>
          <cell r="E348">
            <v>35.762</v>
          </cell>
          <cell r="F348">
            <v>35.76</v>
          </cell>
        </row>
        <row r="349">
          <cell r="A349" t="str">
            <v>001.08.00700</v>
          </cell>
          <cell r="B349" t="str">
            <v>Fornecimento e Instalação de Tampão de cimento amianto para cobertura c/canalete 90</v>
          </cell>
          <cell r="C349" t="str">
            <v>M2</v>
          </cell>
          <cell r="D349">
            <v>1</v>
          </cell>
          <cell r="E349">
            <v>51.271999999999998</v>
          </cell>
          <cell r="F349">
            <v>51.27</v>
          </cell>
        </row>
        <row r="350">
          <cell r="A350" t="str">
            <v>001.08.00720</v>
          </cell>
          <cell r="B350" t="str">
            <v>Fornecimento e Instalação de Placa de vedação de cimento amianto para canalete 90 (429x215) mm</v>
          </cell>
          <cell r="C350" t="str">
            <v>UN</v>
          </cell>
          <cell r="D350">
            <v>1</v>
          </cell>
          <cell r="E350">
            <v>9.8351000000000006</v>
          </cell>
          <cell r="F350">
            <v>9.83</v>
          </cell>
        </row>
        <row r="351">
          <cell r="A351" t="str">
            <v>001.08.00740</v>
          </cell>
          <cell r="B351" t="str">
            <v>Pingadeira de cimento amianto p/canalete 49</v>
          </cell>
          <cell r="C351" t="str">
            <v>ML</v>
          </cell>
          <cell r="D351">
            <v>1</v>
          </cell>
          <cell r="E351">
            <v>0.90010000000000001</v>
          </cell>
          <cell r="F351">
            <v>0.9</v>
          </cell>
        </row>
        <row r="352">
          <cell r="A352" t="str">
            <v>001.08.00760</v>
          </cell>
          <cell r="B352" t="str">
            <v>Fornecimento e Instalação de Pingadeira de cimento amianto p/canalete 90</v>
          </cell>
          <cell r="C352" t="str">
            <v>UN</v>
          </cell>
          <cell r="D352">
            <v>1</v>
          </cell>
          <cell r="E352">
            <v>1.9440999999999999</v>
          </cell>
          <cell r="F352">
            <v>1.94</v>
          </cell>
        </row>
        <row r="353">
          <cell r="A353" t="str">
            <v>001.08.00780</v>
          </cell>
          <cell r="B353" t="str">
            <v>Fornecimento e Instalação de Cobertura c/ telha ondulada de alumínio incl cumeeira com 0.5 mm de espessura</v>
          </cell>
          <cell r="C353" t="str">
            <v>M2</v>
          </cell>
          <cell r="D353">
            <v>1</v>
          </cell>
          <cell r="E353">
            <v>34.535899999999998</v>
          </cell>
          <cell r="F353">
            <v>34.53</v>
          </cell>
        </row>
        <row r="354">
          <cell r="A354" t="str">
            <v>001.08.00800</v>
          </cell>
          <cell r="B354" t="str">
            <v>Fornecimento e Instalação de Cobertura c/ telha ondulada de alumínio incl cumeeira com 0.6 mm de espessura</v>
          </cell>
          <cell r="C354" t="str">
            <v>M2</v>
          </cell>
          <cell r="D354">
            <v>1</v>
          </cell>
          <cell r="E354">
            <v>19.9999</v>
          </cell>
          <cell r="F354">
            <v>19.989999999999998</v>
          </cell>
        </row>
        <row r="355">
          <cell r="A355" t="str">
            <v>001.08.00820</v>
          </cell>
          <cell r="B355" t="str">
            <v>Fornecimento e Instalação de Cobertura c/ telha ondulada de alumínio incl cumeeira com 0.7 mm de espessura</v>
          </cell>
          <cell r="C355" t="str">
            <v>M2</v>
          </cell>
          <cell r="D355">
            <v>1</v>
          </cell>
          <cell r="E355">
            <v>45.403399999999998</v>
          </cell>
          <cell r="F355">
            <v>45.4</v>
          </cell>
        </row>
        <row r="356">
          <cell r="A356" t="str">
            <v>001.08.00840</v>
          </cell>
          <cell r="B356" t="str">
            <v>Cobertura c/ telha ondulada de alumínio incl cumeeira com 0.8 mm de espessura</v>
          </cell>
          <cell r="C356" t="str">
            <v>M2</v>
          </cell>
          <cell r="D356">
            <v>1</v>
          </cell>
          <cell r="E356">
            <v>23.2774</v>
          </cell>
          <cell r="F356">
            <v>23.27</v>
          </cell>
        </row>
        <row r="357">
          <cell r="A357" t="str">
            <v>001.08.00860</v>
          </cell>
          <cell r="B357" t="str">
            <v>Fornecimento e Instalação de Cobertura c/ telha ondulada de alumínio incl cumeeira com 0.9 mm de espessura</v>
          </cell>
          <cell r="C357" t="str">
            <v>M2</v>
          </cell>
          <cell r="D357">
            <v>1</v>
          </cell>
          <cell r="E357">
            <v>19.9999</v>
          </cell>
          <cell r="F357">
            <v>19.989999999999998</v>
          </cell>
        </row>
        <row r="358">
          <cell r="A358" t="str">
            <v>001.08.00880</v>
          </cell>
          <cell r="B358" t="str">
            <v>Fornecimento e Instalação de Cumeeira de alumínio normal</v>
          </cell>
          <cell r="C358" t="str">
            <v>ML</v>
          </cell>
          <cell r="D358">
            <v>1</v>
          </cell>
          <cell r="E358">
            <v>39.893500000000003</v>
          </cell>
          <cell r="F358">
            <v>39.89</v>
          </cell>
        </row>
        <row r="359">
          <cell r="A359" t="str">
            <v>001.08.00900</v>
          </cell>
          <cell r="B359" t="str">
            <v>Fornecimento e Instalação de Cumeeira de alumínio tipo shed</v>
          </cell>
          <cell r="C359" t="str">
            <v>ML</v>
          </cell>
          <cell r="D359">
            <v>1</v>
          </cell>
          <cell r="E359">
            <v>39.893500000000003</v>
          </cell>
          <cell r="F359">
            <v>39.89</v>
          </cell>
        </row>
        <row r="360">
          <cell r="A360" t="str">
            <v>001.08.00910</v>
          </cell>
          <cell r="B360" t="str">
            <v>Fornecimento e Instalação de Cobertura com telhas Ecológicas onduladas Feita de Material Reciclado</v>
          </cell>
          <cell r="C360" t="str">
            <v>m2</v>
          </cell>
          <cell r="D360">
            <v>1</v>
          </cell>
          <cell r="E360">
            <v>20.898900000000001</v>
          </cell>
          <cell r="F360">
            <v>20.89</v>
          </cell>
        </row>
        <row r="361">
          <cell r="A361" t="str">
            <v>001.08.00920</v>
          </cell>
          <cell r="B361" t="str">
            <v>Fornecimento e Instalação de Cobertura com telhas onduladas de poliester c/reforço de fibra de vidro</v>
          </cell>
          <cell r="C361" t="str">
            <v>M2</v>
          </cell>
          <cell r="D361">
            <v>1</v>
          </cell>
          <cell r="E361">
            <v>31.103899999999999</v>
          </cell>
          <cell r="F361">
            <v>31.1</v>
          </cell>
        </row>
        <row r="362">
          <cell r="A362" t="str">
            <v>001.08.00940</v>
          </cell>
          <cell r="B362" t="str">
            <v>Fornecimento e Instalação de Cobertura com telha de vidro tipo paulista ou colonial</v>
          </cell>
          <cell r="C362" t="str">
            <v>UN</v>
          </cell>
          <cell r="D362">
            <v>1</v>
          </cell>
          <cell r="E362">
            <v>16.726500000000001</v>
          </cell>
          <cell r="F362">
            <v>16.72</v>
          </cell>
        </row>
        <row r="363">
          <cell r="A363" t="str">
            <v>001.08.00960</v>
          </cell>
          <cell r="B363" t="str">
            <v>Fornecimento e Instalação de Cobertura com telha de vidro tipo francesa</v>
          </cell>
          <cell r="C363" t="str">
            <v>UN</v>
          </cell>
          <cell r="D363">
            <v>1</v>
          </cell>
          <cell r="E363">
            <v>16.652999999999999</v>
          </cell>
          <cell r="F363">
            <v>16.649999999999999</v>
          </cell>
        </row>
        <row r="364">
          <cell r="A364" t="str">
            <v>001.08.00980</v>
          </cell>
          <cell r="B364" t="str">
            <v>Fornecimento e Instalação de Cobertura c/telhas de cimento amianto tipo moduladas 8 mm</v>
          </cell>
          <cell r="C364" t="str">
            <v>M2</v>
          </cell>
          <cell r="D364">
            <v>1</v>
          </cell>
          <cell r="E364">
            <v>23.2928</v>
          </cell>
          <cell r="F364">
            <v>23.29</v>
          </cell>
        </row>
        <row r="365">
          <cell r="A365" t="str">
            <v>001.08.01000</v>
          </cell>
          <cell r="B365" t="str">
            <v>Fornecimento e Instalação de Cobertura telha trapezoidal de alumínio com 0,5 mm de espessura</v>
          </cell>
          <cell r="C365" t="str">
            <v>M2</v>
          </cell>
          <cell r="D365">
            <v>1</v>
          </cell>
          <cell r="E365">
            <v>29.4359</v>
          </cell>
          <cell r="F365">
            <v>29.43</v>
          </cell>
        </row>
        <row r="366">
          <cell r="A366" t="str">
            <v>001.08.01020</v>
          </cell>
          <cell r="B366" t="str">
            <v>Fornecimento e Instalação de Espigão para telha de alumínio normal</v>
          </cell>
          <cell r="C366" t="str">
            <v>ML</v>
          </cell>
          <cell r="D366">
            <v>1</v>
          </cell>
          <cell r="E366">
            <v>39.893500000000003</v>
          </cell>
          <cell r="F366">
            <v>39.89</v>
          </cell>
        </row>
        <row r="367">
          <cell r="A367" t="str">
            <v>001.08.01040</v>
          </cell>
          <cell r="B367" t="str">
            <v>Fornecimento e Instalação de Domos acrílico para iluminação diâmetro 0,80m</v>
          </cell>
          <cell r="C367" t="str">
            <v>M2</v>
          </cell>
          <cell r="D367">
            <v>1</v>
          </cell>
          <cell r="E367">
            <v>138.482</v>
          </cell>
          <cell r="F367">
            <v>138.47999999999999</v>
          </cell>
        </row>
        <row r="368">
          <cell r="A368" t="str">
            <v>001.08.01060</v>
          </cell>
          <cell r="B368" t="str">
            <v>Estrutura metálica c/ tesouras espaçadas a cada 4.00 m, para telha de alumínio ou de fibrocimento ou de cerâmica, de 15 a 20 m de vao</v>
          </cell>
          <cell r="C368" t="str">
            <v>M2</v>
          </cell>
          <cell r="D368">
            <v>1</v>
          </cell>
          <cell r="E368">
            <v>50.4</v>
          </cell>
          <cell r="F368">
            <v>50.4</v>
          </cell>
        </row>
        <row r="369">
          <cell r="A369" t="str">
            <v>001.08.01080</v>
          </cell>
          <cell r="B369" t="str">
            <v>Estrutura metálica com tesouras espaçadas a cada 4.00m, para telha de fibro cimento, alumínio ou aço galvanizado, de 20 a 25m de vao</v>
          </cell>
          <cell r="C369" t="str">
            <v>M2</v>
          </cell>
          <cell r="D369">
            <v>1</v>
          </cell>
          <cell r="E369">
            <v>50.4</v>
          </cell>
          <cell r="F369">
            <v>50.4</v>
          </cell>
        </row>
        <row r="370">
          <cell r="A370" t="str">
            <v>001.08.01100</v>
          </cell>
          <cell r="B370" t="str">
            <v>Estrutura metálica com tesouras espaçadas a cada 4.00m, para telhas de pvc, alumínio ou aço galvanizado de 25 a 30 m de vao</v>
          </cell>
          <cell r="C370" t="str">
            <v>M2</v>
          </cell>
          <cell r="D370">
            <v>1</v>
          </cell>
          <cell r="E370">
            <v>50.4</v>
          </cell>
          <cell r="F370">
            <v>50.4</v>
          </cell>
        </row>
        <row r="371">
          <cell r="A371" t="str">
            <v>001.08.01120</v>
          </cell>
          <cell r="B371" t="str">
            <v>Fornecimento e Instalação de Cobertura com telha de aço galvanizado trapezoidal com 0.43mm de espessura</v>
          </cell>
          <cell r="C371" t="str">
            <v>M2</v>
          </cell>
          <cell r="D371">
            <v>1</v>
          </cell>
          <cell r="E371">
            <v>24.0916</v>
          </cell>
          <cell r="F371">
            <v>24.09</v>
          </cell>
        </row>
        <row r="372">
          <cell r="A372" t="str">
            <v>001.08.01140</v>
          </cell>
          <cell r="B372" t="str">
            <v>Fornecimento e Instalação de Cobertura com telha trapezoidal de aço pré-pintada perkron upk - 25/1025 e=0,5mm</v>
          </cell>
          <cell r="C372" t="str">
            <v>M2</v>
          </cell>
          <cell r="D372">
            <v>1</v>
          </cell>
          <cell r="E372">
            <v>33.342599999999997</v>
          </cell>
          <cell r="F372">
            <v>33.340000000000003</v>
          </cell>
        </row>
        <row r="373">
          <cell r="A373" t="str">
            <v>001.08.01160</v>
          </cell>
          <cell r="B373" t="str">
            <v>Cobertura com telha autoportante em aço com alta resistência e revestimento de zinco plana com espessura de 0,95 mm</v>
          </cell>
          <cell r="C373" t="str">
            <v>M2</v>
          </cell>
          <cell r="D373">
            <v>1</v>
          </cell>
          <cell r="E373">
            <v>69.23</v>
          </cell>
          <cell r="F373">
            <v>69.23</v>
          </cell>
        </row>
        <row r="374">
          <cell r="A374" t="str">
            <v>001.08.01180</v>
          </cell>
          <cell r="B374" t="str">
            <v>Fornecimento e Instalação de Cumeeira lisa de aluminio pré-pintada - perkron</v>
          </cell>
          <cell r="C374" t="str">
            <v>ML</v>
          </cell>
          <cell r="D374">
            <v>1</v>
          </cell>
          <cell r="E374">
            <v>32.563499999999998</v>
          </cell>
          <cell r="F374">
            <v>32.56</v>
          </cell>
        </row>
        <row r="375">
          <cell r="A375" t="str">
            <v>001.08.01200</v>
          </cell>
          <cell r="B375" t="str">
            <v>Fornecimento e Instalação de Rufo de topo liso (rtl) de aco pré-pintado perkron</v>
          </cell>
          <cell r="C375" t="str">
            <v>ML</v>
          </cell>
          <cell r="D375">
            <v>1</v>
          </cell>
          <cell r="E375">
            <v>14.3565</v>
          </cell>
          <cell r="F375">
            <v>14.35</v>
          </cell>
        </row>
        <row r="376">
          <cell r="A376" t="str">
            <v>001.08.01220</v>
          </cell>
          <cell r="B376" t="str">
            <v>Fornecimento e Instalação de Calha em chapa galvanizada nº26 com desenvolvimento de 0.33 m</v>
          </cell>
          <cell r="C376" t="str">
            <v>ML</v>
          </cell>
          <cell r="D376">
            <v>1</v>
          </cell>
          <cell r="E376">
            <v>17.390599999999999</v>
          </cell>
          <cell r="F376">
            <v>17.39</v>
          </cell>
        </row>
        <row r="377">
          <cell r="A377" t="str">
            <v>001.08.01240</v>
          </cell>
          <cell r="B377" t="str">
            <v>Fornecimento e Instalação de Calha em chapa galvanizada nº26 com desenvolvimento de 0.50 m</v>
          </cell>
          <cell r="C377" t="str">
            <v>ML</v>
          </cell>
          <cell r="D377">
            <v>1</v>
          </cell>
          <cell r="E377">
            <v>23.7941</v>
          </cell>
          <cell r="F377">
            <v>23.79</v>
          </cell>
        </row>
        <row r="378">
          <cell r="A378" t="str">
            <v>001.08.01260</v>
          </cell>
          <cell r="B378" t="str">
            <v>Fornecimento e Instalação de Tubo de pvc para águas pluviais inclusive braçadeira para fixação 100 mm</v>
          </cell>
          <cell r="C378" t="str">
            <v>ML</v>
          </cell>
          <cell r="D378">
            <v>1</v>
          </cell>
          <cell r="E378">
            <v>12.4421</v>
          </cell>
          <cell r="F378">
            <v>12.44</v>
          </cell>
        </row>
        <row r="379">
          <cell r="A379" t="str">
            <v>001.08.01280</v>
          </cell>
          <cell r="B379" t="str">
            <v>Curva de pvc 90º diâm.100 mm</v>
          </cell>
          <cell r="C379" t="str">
            <v>UN</v>
          </cell>
          <cell r="D379">
            <v>1</v>
          </cell>
          <cell r="E379">
            <v>20.742899999999999</v>
          </cell>
          <cell r="F379">
            <v>20.74</v>
          </cell>
        </row>
        <row r="380">
          <cell r="A380" t="str">
            <v>001.08.01300</v>
          </cell>
          <cell r="B380" t="str">
            <v>Fornecimento e Instalação de Ralo seco vertical em ferro fundido diâm.100 mm</v>
          </cell>
          <cell r="C380" t="str">
            <v>UN</v>
          </cell>
          <cell r="D380">
            <v>1</v>
          </cell>
          <cell r="E380">
            <v>12.5474</v>
          </cell>
          <cell r="F380">
            <v>12.54</v>
          </cell>
        </row>
        <row r="381">
          <cell r="A381" t="str">
            <v>001.08.01320</v>
          </cell>
          <cell r="B381" t="str">
            <v>Fornecimento e Instalação de Rufo em chapa galvanizada nº26,com desenvolvimento de 0,16m</v>
          </cell>
          <cell r="C381" t="str">
            <v>ML</v>
          </cell>
          <cell r="D381">
            <v>1</v>
          </cell>
          <cell r="E381">
            <v>12.7326</v>
          </cell>
          <cell r="F381">
            <v>12.73</v>
          </cell>
        </row>
        <row r="382">
          <cell r="A382" t="str">
            <v>001.08.01340</v>
          </cell>
          <cell r="B382" t="str">
            <v>Fornecimento e Instalação de Rufo em chapa galvanizada nº26,com desenvolvimento de 0,20m</v>
          </cell>
          <cell r="C382" t="str">
            <v>ML</v>
          </cell>
          <cell r="D382">
            <v>1</v>
          </cell>
          <cell r="E382">
            <v>13.2029</v>
          </cell>
          <cell r="F382">
            <v>13.2</v>
          </cell>
        </row>
        <row r="383">
          <cell r="A383" t="str">
            <v>001.08.01360</v>
          </cell>
          <cell r="B383" t="str">
            <v>Fornecimento e instalação de Acabamento de beiral com tabua trabalhada, tratada e envernizada 1" x 10"</v>
          </cell>
          <cell r="C383" t="str">
            <v>ML</v>
          </cell>
          <cell r="D383">
            <v>1</v>
          </cell>
          <cell r="E383">
            <v>9.9234000000000009</v>
          </cell>
          <cell r="F383">
            <v>9.92</v>
          </cell>
        </row>
        <row r="384">
          <cell r="A384" t="str">
            <v>001.08.01380</v>
          </cell>
          <cell r="B384" t="str">
            <v>Execução de Reparo de cobertura -  emboçamento da última fiada de telhas cerâmicas, empregando argamassa mista de cimento, cal e areia no traço 1:2:8</v>
          </cell>
          <cell r="C384" t="str">
            <v>ML</v>
          </cell>
          <cell r="D384">
            <v>1</v>
          </cell>
          <cell r="E384">
            <v>3.4798</v>
          </cell>
          <cell r="F384">
            <v>3.47</v>
          </cell>
        </row>
        <row r="385">
          <cell r="A385" t="str">
            <v>001.08.01400</v>
          </cell>
          <cell r="B385" t="str">
            <v>Execução de Reparo de cobertura -  revisão de cobertura de telhas cerâmicas com tomada de  goteiras</v>
          </cell>
          <cell r="C385" t="str">
            <v>M2</v>
          </cell>
          <cell r="D385">
            <v>1</v>
          </cell>
          <cell r="E385">
            <v>0.46400000000000002</v>
          </cell>
          <cell r="F385">
            <v>0.46</v>
          </cell>
        </row>
        <row r="386">
          <cell r="A386" t="str">
            <v>001.08.01420</v>
          </cell>
          <cell r="B386" t="str">
            <v>Execução de Reparo de cobertura - substituição de ripas de peróba</v>
          </cell>
          <cell r="C386" t="str">
            <v>ML</v>
          </cell>
          <cell r="D386">
            <v>1</v>
          </cell>
          <cell r="E386">
            <v>0.62170000000000003</v>
          </cell>
          <cell r="F386">
            <v>0.62</v>
          </cell>
        </row>
        <row r="387">
          <cell r="A387" t="str">
            <v>001.08.01440</v>
          </cell>
          <cell r="B387" t="str">
            <v>Execução de Reparo de cobertura - substituição de caibros de peróba</v>
          </cell>
          <cell r="C387" t="str">
            <v>ML</v>
          </cell>
          <cell r="D387">
            <v>1</v>
          </cell>
          <cell r="E387">
            <v>3.1501999999999999</v>
          </cell>
          <cell r="F387">
            <v>3.15</v>
          </cell>
        </row>
        <row r="388">
          <cell r="A388" t="str">
            <v>001.08.01460</v>
          </cell>
          <cell r="B388" t="str">
            <v>Execução de Reparo de cobertura - substituição de vigas de peróba 6x12 cm</v>
          </cell>
          <cell r="C388" t="str">
            <v>ML</v>
          </cell>
          <cell r="D388">
            <v>1</v>
          </cell>
          <cell r="E388">
            <v>9.4764999999999997</v>
          </cell>
          <cell r="F388">
            <v>9.4700000000000006</v>
          </cell>
        </row>
        <row r="389">
          <cell r="A389" t="str">
            <v>001.08.01480</v>
          </cell>
          <cell r="B389" t="str">
            <v>Execução de Reparo de cobertura - substituição de vigas de peróba 6x16 cm</v>
          </cell>
          <cell r="C389" t="str">
            <v>ML</v>
          </cell>
          <cell r="D389">
            <v>1</v>
          </cell>
          <cell r="E389">
            <v>9.9803999999999995</v>
          </cell>
          <cell r="F389">
            <v>9.98</v>
          </cell>
        </row>
        <row r="390">
          <cell r="A390" t="str">
            <v>001.08.01500</v>
          </cell>
          <cell r="B390" t="str">
            <v>Execução de Reparo de cobertura - substituição de telha cerâmica tipo francesa</v>
          </cell>
          <cell r="C390" t="str">
            <v>UN</v>
          </cell>
          <cell r="D390">
            <v>1</v>
          </cell>
          <cell r="E390">
            <v>0.97109999999999996</v>
          </cell>
          <cell r="F390">
            <v>0.97</v>
          </cell>
        </row>
        <row r="391">
          <cell r="A391" t="str">
            <v>001.08.01520</v>
          </cell>
          <cell r="B391" t="str">
            <v>Execução de Reparo de cobertura - substituição de telha cerâmica tipo colonial</v>
          </cell>
          <cell r="C391" t="str">
            <v>UN</v>
          </cell>
          <cell r="D391">
            <v>1</v>
          </cell>
          <cell r="E391">
            <v>0.90110000000000001</v>
          </cell>
          <cell r="F391">
            <v>0.9</v>
          </cell>
        </row>
        <row r="392">
          <cell r="A392" t="str">
            <v>001.08.01540</v>
          </cell>
          <cell r="B392" t="str">
            <v>Execução de Reparo de cobertura - substituição de telha cerâmica tipo plan</v>
          </cell>
          <cell r="C392" t="str">
            <v>UN</v>
          </cell>
          <cell r="D392">
            <v>1</v>
          </cell>
          <cell r="E392">
            <v>0.69110000000000005</v>
          </cell>
          <cell r="F392">
            <v>0.69</v>
          </cell>
        </row>
        <row r="393">
          <cell r="A393" t="str">
            <v>001.09</v>
          </cell>
          <cell r="B393" t="str">
            <v>ESQUADRIAS</v>
          </cell>
          <cell r="E393">
            <v>17228.721099999999</v>
          </cell>
        </row>
        <row r="394">
          <cell r="A394" t="str">
            <v>001.09.00020</v>
          </cell>
          <cell r="B394" t="str">
            <v>Fornecimento e Instalação de Porta metálica de abrir em chapa dobrada n 18</v>
          </cell>
          <cell r="C394" t="str">
            <v>M2</v>
          </cell>
          <cell r="D394">
            <v>1</v>
          </cell>
          <cell r="E394">
            <v>248.40690000000001</v>
          </cell>
          <cell r="F394">
            <v>248.4</v>
          </cell>
        </row>
        <row r="395">
          <cell r="A395" t="str">
            <v>001.09.00040</v>
          </cell>
          <cell r="B395" t="str">
            <v>Fornecimento e Instalação de Porta metálica de abrir em metalón</v>
          </cell>
          <cell r="C395" t="str">
            <v>M2</v>
          </cell>
          <cell r="D395">
            <v>1</v>
          </cell>
          <cell r="E395">
            <v>148.55690000000001</v>
          </cell>
          <cell r="F395">
            <v>148.55000000000001</v>
          </cell>
        </row>
        <row r="396">
          <cell r="A396" t="str">
            <v>001.09.00060</v>
          </cell>
          <cell r="B396" t="str">
            <v>Fornecimento e Instalação de Porta metálica de abrir em perfil metálico (cantoneiras e tees)</v>
          </cell>
          <cell r="C396" t="str">
            <v>M2</v>
          </cell>
          <cell r="D396">
            <v>1</v>
          </cell>
          <cell r="E396">
            <v>161.55690000000001</v>
          </cell>
          <cell r="F396">
            <v>161.55000000000001</v>
          </cell>
        </row>
        <row r="397">
          <cell r="A397" t="str">
            <v>001.09.00080</v>
          </cell>
          <cell r="B397" t="str">
            <v>Fornecimento e Instalação de Porta metálica de correr em chapa dobrada n 18</v>
          </cell>
          <cell r="C397" t="str">
            <v>M2</v>
          </cell>
          <cell r="D397">
            <v>1</v>
          </cell>
          <cell r="E397">
            <v>161.55690000000001</v>
          </cell>
          <cell r="F397">
            <v>161.55000000000001</v>
          </cell>
        </row>
        <row r="398">
          <cell r="A398" t="str">
            <v>001.09.00100</v>
          </cell>
          <cell r="B398" t="str">
            <v>Fornecimento e instalação de Porta metálica de correr em metalón</v>
          </cell>
          <cell r="C398" t="str">
            <v>M2</v>
          </cell>
          <cell r="D398">
            <v>1</v>
          </cell>
          <cell r="E398">
            <v>183.55690000000001</v>
          </cell>
          <cell r="F398">
            <v>183.55</v>
          </cell>
        </row>
        <row r="399">
          <cell r="A399" t="str">
            <v>001.09.00120</v>
          </cell>
          <cell r="B399" t="str">
            <v>Fornecimento e Instalação de Porta metálica de correr em perfil metálico (cantoneiras e tees)</v>
          </cell>
          <cell r="C399" t="str">
            <v>M2</v>
          </cell>
          <cell r="D399">
            <v>1</v>
          </cell>
          <cell r="E399">
            <v>168.55690000000001</v>
          </cell>
          <cell r="F399">
            <v>168.55</v>
          </cell>
        </row>
        <row r="400">
          <cell r="A400" t="str">
            <v>001.09.00140</v>
          </cell>
          <cell r="B400" t="str">
            <v>Fornecimento e Instalaçao de Porta metálica de de abrir em metalón com janela acoplada</v>
          </cell>
          <cell r="C400" t="str">
            <v>M2</v>
          </cell>
          <cell r="D400">
            <v>1</v>
          </cell>
          <cell r="E400">
            <v>101.0569</v>
          </cell>
          <cell r="F400">
            <v>101.05</v>
          </cell>
        </row>
        <row r="401">
          <cell r="A401" t="str">
            <v>001.09.00160</v>
          </cell>
          <cell r="B401" t="str">
            <v>Fornecimento e Instalação de Porta metálica de ( 2,00 x 2,60 ) m - 2 fls de abrir c/ vidro</v>
          </cell>
          <cell r="C401" t="str">
            <v>UN</v>
          </cell>
          <cell r="D401">
            <v>1</v>
          </cell>
          <cell r="E401">
            <v>782.54070000000002</v>
          </cell>
          <cell r="F401">
            <v>782.54</v>
          </cell>
        </row>
        <row r="402">
          <cell r="A402" t="str">
            <v>001.09.00180</v>
          </cell>
          <cell r="B402" t="str">
            <v>Porta metálica de enrolar em chapa de aço ondulada</v>
          </cell>
          <cell r="C402" t="str">
            <v>M2</v>
          </cell>
          <cell r="D402">
            <v>1</v>
          </cell>
          <cell r="E402">
            <v>88.125900000000001</v>
          </cell>
          <cell r="F402">
            <v>88.12</v>
          </cell>
        </row>
        <row r="403">
          <cell r="A403" t="str">
            <v>001.09.00200</v>
          </cell>
          <cell r="B403" t="str">
            <v>Janela metálica basculante em chapa dobrada n 18</v>
          </cell>
          <cell r="C403" t="str">
            <v>M2</v>
          </cell>
          <cell r="D403">
            <v>1</v>
          </cell>
          <cell r="E403">
            <v>229.27850000000001</v>
          </cell>
          <cell r="F403">
            <v>229.27</v>
          </cell>
        </row>
        <row r="404">
          <cell r="A404" t="str">
            <v>001.09.00220</v>
          </cell>
          <cell r="B404" t="str">
            <v>Janela metálica basculante em metalón</v>
          </cell>
          <cell r="C404" t="str">
            <v>M2</v>
          </cell>
          <cell r="D404">
            <v>1</v>
          </cell>
          <cell r="E404">
            <v>166.21850000000001</v>
          </cell>
          <cell r="F404">
            <v>166.21</v>
          </cell>
        </row>
        <row r="405">
          <cell r="A405" t="str">
            <v>001.09.00240</v>
          </cell>
          <cell r="B405" t="str">
            <v>Janela metálica basculante em perfil metálico (cantoneiras e tees)</v>
          </cell>
          <cell r="C405" t="str">
            <v>M2</v>
          </cell>
          <cell r="D405">
            <v>1</v>
          </cell>
          <cell r="E405">
            <v>166.21850000000001</v>
          </cell>
          <cell r="F405">
            <v>166.21</v>
          </cell>
        </row>
        <row r="406">
          <cell r="A406" t="str">
            <v>001.09.00260</v>
          </cell>
          <cell r="B406" t="str">
            <v>Janela metálica de correr em chapa de aço  dobrada n 18</v>
          </cell>
          <cell r="C406" t="str">
            <v>M2</v>
          </cell>
          <cell r="D406">
            <v>1</v>
          </cell>
          <cell r="E406">
            <v>194.27850000000001</v>
          </cell>
          <cell r="F406">
            <v>194.27</v>
          </cell>
        </row>
        <row r="407">
          <cell r="A407" t="str">
            <v>001.09.00280</v>
          </cell>
          <cell r="B407" t="str">
            <v>Janela metálica de correr em metalón</v>
          </cell>
          <cell r="C407" t="str">
            <v>M2</v>
          </cell>
          <cell r="D407">
            <v>1</v>
          </cell>
          <cell r="E407">
            <v>157.06190000000001</v>
          </cell>
          <cell r="F407">
            <v>157.06</v>
          </cell>
        </row>
        <row r="408">
          <cell r="A408" t="str">
            <v>001.09.00300</v>
          </cell>
          <cell r="B408" t="str">
            <v>Janela metálica de correr em perfis metálicos (cantoneiras e tees)</v>
          </cell>
          <cell r="C408" t="str">
            <v>M2</v>
          </cell>
          <cell r="D408">
            <v>1</v>
          </cell>
          <cell r="E408">
            <v>164.27850000000001</v>
          </cell>
          <cell r="F408">
            <v>164.27</v>
          </cell>
        </row>
        <row r="409">
          <cell r="A409" t="str">
            <v>001.09.00320</v>
          </cell>
          <cell r="B409" t="str">
            <v>Janela metálica maximar em chapa dobrada n 18</v>
          </cell>
          <cell r="C409" t="str">
            <v>M2</v>
          </cell>
          <cell r="D409">
            <v>1</v>
          </cell>
          <cell r="E409">
            <v>172.06190000000001</v>
          </cell>
          <cell r="F409">
            <v>172.06</v>
          </cell>
        </row>
        <row r="410">
          <cell r="A410" t="str">
            <v>001.09.00340</v>
          </cell>
          <cell r="B410" t="str">
            <v>Janela metálica maximar em metalón</v>
          </cell>
          <cell r="C410" t="str">
            <v>M2</v>
          </cell>
          <cell r="D410">
            <v>1</v>
          </cell>
          <cell r="E410">
            <v>172.06190000000001</v>
          </cell>
          <cell r="F410">
            <v>172.06</v>
          </cell>
        </row>
        <row r="411">
          <cell r="A411" t="str">
            <v>001.09.00360</v>
          </cell>
          <cell r="B411" t="str">
            <v>Janela metálica maximar em perfis metálicos (cantoneiras e tees)</v>
          </cell>
          <cell r="C411" t="str">
            <v>M2</v>
          </cell>
          <cell r="D411">
            <v>1</v>
          </cell>
          <cell r="E411">
            <v>181.06190000000001</v>
          </cell>
          <cell r="F411">
            <v>181.06</v>
          </cell>
        </row>
        <row r="412">
          <cell r="A412" t="str">
            <v>001.09.00380</v>
          </cell>
          <cell r="B412" t="str">
            <v>Janela metálica veneziana em metalon</v>
          </cell>
          <cell r="C412" t="str">
            <v>M2</v>
          </cell>
          <cell r="D412">
            <v>1</v>
          </cell>
          <cell r="E412">
            <v>142.06190000000001</v>
          </cell>
          <cell r="F412">
            <v>142.06</v>
          </cell>
        </row>
        <row r="413">
          <cell r="A413" t="str">
            <v>001.09.00400</v>
          </cell>
          <cell r="B413" t="str">
            <v>Janela metálica fixa para vidro em chapa dobrada</v>
          </cell>
          <cell r="C413" t="str">
            <v>M2</v>
          </cell>
          <cell r="D413">
            <v>1</v>
          </cell>
          <cell r="E413">
            <v>197.06190000000001</v>
          </cell>
          <cell r="F413">
            <v>197.06</v>
          </cell>
        </row>
        <row r="414">
          <cell r="A414" t="str">
            <v>001.09.00420</v>
          </cell>
          <cell r="B414" t="str">
            <v>Portas ou grades para celas, conforme projeto</v>
          </cell>
          <cell r="C414" t="str">
            <v>M2</v>
          </cell>
          <cell r="D414">
            <v>1</v>
          </cell>
          <cell r="E414">
            <v>217.1139</v>
          </cell>
          <cell r="F414">
            <v>217.11</v>
          </cell>
        </row>
        <row r="415">
          <cell r="A415" t="str">
            <v>001.09.00440</v>
          </cell>
          <cell r="B415" t="str">
            <v>Janela metálica tipo grade de ferro de 1/2 pol. espaçados a cada 15 cm incl. tela de arame sobreposta, j3-120x50 cm</v>
          </cell>
          <cell r="C415" t="str">
            <v>UN</v>
          </cell>
          <cell r="D415">
            <v>1</v>
          </cell>
          <cell r="E415">
            <v>235.4743</v>
          </cell>
          <cell r="F415">
            <v>235.47</v>
          </cell>
        </row>
        <row r="416">
          <cell r="A416" t="str">
            <v>001.09.00460</v>
          </cell>
          <cell r="B416" t="str">
            <v>Janela metálica de chapa dobrada n.18 tipo grade fixa inclusive ferragens e tela mosquiteiro</v>
          </cell>
          <cell r="C416" t="str">
            <v>M2</v>
          </cell>
          <cell r="D416">
            <v>1</v>
          </cell>
          <cell r="E416">
            <v>141.77850000000001</v>
          </cell>
          <cell r="F416">
            <v>141.77000000000001</v>
          </cell>
        </row>
        <row r="417">
          <cell r="A417" t="str">
            <v>001.09.00480</v>
          </cell>
          <cell r="B417" t="str">
            <v>Janela metálica de correr em metalón com tela</v>
          </cell>
          <cell r="C417" t="str">
            <v>M2</v>
          </cell>
          <cell r="D417">
            <v>1</v>
          </cell>
          <cell r="E417">
            <v>158.9177</v>
          </cell>
          <cell r="F417">
            <v>158.91</v>
          </cell>
        </row>
        <row r="418">
          <cell r="A418" t="str">
            <v>001.09.00500</v>
          </cell>
          <cell r="B418" t="str">
            <v>Portão metálico tipo grade em ferro de 1/2 pol espaçados a cada 15 cm conf. modelo, p5-90x210 cm</v>
          </cell>
          <cell r="C418" t="str">
            <v>UN</v>
          </cell>
          <cell r="D418">
            <v>1</v>
          </cell>
          <cell r="E418">
            <v>269.29759999999999</v>
          </cell>
          <cell r="F418">
            <v>269.29000000000002</v>
          </cell>
        </row>
        <row r="419">
          <cell r="A419" t="str">
            <v>001.09.00520</v>
          </cell>
          <cell r="B419" t="str">
            <v>Gradil  de ferro metalón 20x20 mm</v>
          </cell>
          <cell r="C419" t="str">
            <v>M2</v>
          </cell>
          <cell r="D419">
            <v>1</v>
          </cell>
          <cell r="E419">
            <v>78.700699999999998</v>
          </cell>
          <cell r="F419">
            <v>78.7</v>
          </cell>
        </row>
        <row r="420">
          <cell r="A420" t="str">
            <v>001.09.00540</v>
          </cell>
          <cell r="B420" t="str">
            <v>Portão de ferro metalon  30x20mm</v>
          </cell>
          <cell r="C420" t="str">
            <v>M2</v>
          </cell>
          <cell r="D420">
            <v>1</v>
          </cell>
          <cell r="E420">
            <v>54.727699999999999</v>
          </cell>
          <cell r="F420">
            <v>54.72</v>
          </cell>
        </row>
        <row r="421">
          <cell r="A421" t="str">
            <v>001.09.00560</v>
          </cell>
          <cell r="B421" t="str">
            <v>Grades de proteção - chapa 2 x 1 cm</v>
          </cell>
          <cell r="C421" t="str">
            <v>M2</v>
          </cell>
          <cell r="D421">
            <v>1</v>
          </cell>
          <cell r="E421">
            <v>69.778499999999994</v>
          </cell>
          <cell r="F421">
            <v>69.77</v>
          </cell>
        </row>
        <row r="422">
          <cell r="A422" t="str">
            <v>001.09.00580</v>
          </cell>
          <cell r="B422" t="str">
            <v>Portão metálico em chapa dobrada com fechamento em chapa lisa, inclusive ferragens</v>
          </cell>
          <cell r="C422" t="str">
            <v>M2</v>
          </cell>
          <cell r="D422">
            <v>1</v>
          </cell>
          <cell r="E422">
            <v>88.478499999999997</v>
          </cell>
          <cell r="F422">
            <v>88.47</v>
          </cell>
        </row>
        <row r="423">
          <cell r="A423" t="str">
            <v>001.09.00600</v>
          </cell>
          <cell r="B423" t="str">
            <v>Corrimão metálico de ferro ( 3 x 2 cm ) h=0,80m</v>
          </cell>
          <cell r="C423" t="str">
            <v>ML</v>
          </cell>
          <cell r="D423">
            <v>1</v>
          </cell>
          <cell r="E423">
            <v>59.278500000000001</v>
          </cell>
          <cell r="F423">
            <v>59.27</v>
          </cell>
        </row>
        <row r="424">
          <cell r="A424" t="str">
            <v>001.09.00620</v>
          </cell>
          <cell r="B424" t="str">
            <v>Portão metálico em chapa lisa vincada c/ requadro em perfil de ferro simples, inclusive ferragens e fechadura</v>
          </cell>
          <cell r="C424" t="str">
            <v>M2</v>
          </cell>
          <cell r="D424">
            <v>1</v>
          </cell>
          <cell r="E424">
            <v>103.9177</v>
          </cell>
          <cell r="F424">
            <v>103.91</v>
          </cell>
        </row>
        <row r="425">
          <cell r="A425" t="str">
            <v>001.09.00640</v>
          </cell>
          <cell r="B425" t="str">
            <v>Alçapão metálico em chapa galvanizada</v>
          </cell>
          <cell r="C425" t="str">
            <v>M2</v>
          </cell>
          <cell r="D425">
            <v>1</v>
          </cell>
          <cell r="E425">
            <v>248.40690000000001</v>
          </cell>
          <cell r="F425">
            <v>248.4</v>
          </cell>
        </row>
        <row r="426">
          <cell r="A426" t="str">
            <v>001.09.00660</v>
          </cell>
          <cell r="B426" t="str">
            <v>Fornecimento e Instalação de Batente ou guarnição metálica para vão de ( 0,80 x 2,10 ) m</v>
          </cell>
          <cell r="C426" t="str">
            <v>UN</v>
          </cell>
          <cell r="D426">
            <v>1</v>
          </cell>
          <cell r="E426">
            <v>61.561900000000001</v>
          </cell>
          <cell r="F426">
            <v>61.56</v>
          </cell>
        </row>
        <row r="427">
          <cell r="A427" t="str">
            <v>001.09.00680</v>
          </cell>
          <cell r="B427" t="str">
            <v>Fornecimento e Instalação de Batente ou guarnição metálica para vão de ( 1,20 x 2,10 ) m</v>
          </cell>
          <cell r="C427" t="str">
            <v>UN</v>
          </cell>
          <cell r="D427">
            <v>1</v>
          </cell>
          <cell r="E427">
            <v>66.4499</v>
          </cell>
          <cell r="F427">
            <v>66.44</v>
          </cell>
        </row>
        <row r="428">
          <cell r="A428" t="str">
            <v>001.09.00700</v>
          </cell>
          <cell r="B428" t="str">
            <v>Fornecimento e Instalação de Batente ou guarnição metálica para vão de ( 1,50 x 2,10 ) m</v>
          </cell>
          <cell r="C428" t="str">
            <v>UN</v>
          </cell>
          <cell r="D428">
            <v>1</v>
          </cell>
          <cell r="E428">
            <v>70.347700000000003</v>
          </cell>
          <cell r="F428">
            <v>70.34</v>
          </cell>
        </row>
        <row r="429">
          <cell r="A429" t="str">
            <v>001.09.00720</v>
          </cell>
          <cell r="B429" t="str">
            <v>Fornecimento e Instalação de Batente ou guarnição metálica para vão de ( 1,80 x 2,10 ) m</v>
          </cell>
          <cell r="C429" t="str">
            <v>UN</v>
          </cell>
          <cell r="D429">
            <v>1</v>
          </cell>
          <cell r="E429">
            <v>74.245500000000007</v>
          </cell>
          <cell r="F429">
            <v>74.239999999999995</v>
          </cell>
        </row>
        <row r="430">
          <cell r="A430" t="str">
            <v>001.09.00740</v>
          </cell>
          <cell r="B430" t="str">
            <v>Fornecimento e Instalação de Porta  de ferro em perfil metálico - 0,80x2,10m - padrão comercial</v>
          </cell>
          <cell r="C430" t="str">
            <v>UN</v>
          </cell>
          <cell r="D430">
            <v>1</v>
          </cell>
          <cell r="E430">
            <v>117.3069</v>
          </cell>
          <cell r="F430">
            <v>117.3</v>
          </cell>
        </row>
        <row r="431">
          <cell r="A431" t="str">
            <v>001.09.00760</v>
          </cell>
          <cell r="B431" t="str">
            <v>Fornecimento e Instalação de Porta  de ferro em perfis metalicos - 0,70x2,10m - padrão comercial</v>
          </cell>
          <cell r="C431" t="str">
            <v>UN</v>
          </cell>
          <cell r="D431">
            <v>1</v>
          </cell>
          <cell r="E431">
            <v>117.3069</v>
          </cell>
          <cell r="F431">
            <v>117.3</v>
          </cell>
        </row>
        <row r="432">
          <cell r="A432" t="str">
            <v>001.09.00770</v>
          </cell>
          <cell r="B432" t="str">
            <v>Fornecimento e Instalação de Porta  de ferro em perfil metálico - 0,60x2,10m - padrão comercial</v>
          </cell>
          <cell r="C432" t="str">
            <v>un</v>
          </cell>
          <cell r="D432">
            <v>1</v>
          </cell>
          <cell r="E432">
            <v>132.46690000000001</v>
          </cell>
          <cell r="F432">
            <v>132.46</v>
          </cell>
        </row>
        <row r="433">
          <cell r="A433" t="str">
            <v>001.09.00780</v>
          </cell>
          <cell r="B433" t="str">
            <v>Fornecimento e Instalação de Porta de Ferro de Correr Em Perfil Metálico Tipo Mosaico Quadriculado, 4 Folhas, Dim. 2.00 x 2.13 Req. 13 Chapa 22 - Padrão Comercial</v>
          </cell>
          <cell r="C433" t="str">
            <v>m2</v>
          </cell>
          <cell r="D433">
            <v>1</v>
          </cell>
          <cell r="E433">
            <v>241.42850000000001</v>
          </cell>
          <cell r="F433">
            <v>241.42</v>
          </cell>
        </row>
        <row r="434">
          <cell r="A434" t="str">
            <v>001.09.00790</v>
          </cell>
          <cell r="B434" t="str">
            <v>Fornecimento e Instalação de Porta de ferro tipo veneziana - 0,80x2,10m - padrão comercial</v>
          </cell>
          <cell r="C434" t="str">
            <v>un</v>
          </cell>
          <cell r="D434">
            <v>1</v>
          </cell>
          <cell r="E434">
            <v>132.46690000000001</v>
          </cell>
          <cell r="F434">
            <v>132.46</v>
          </cell>
        </row>
        <row r="435">
          <cell r="A435" t="str">
            <v>001.09.00800</v>
          </cell>
          <cell r="B435" t="str">
            <v>Fornecimento e Instalação de Porta de ferro tipo veneziana - 0,70x2,10m - padrão comercial</v>
          </cell>
          <cell r="C435" t="str">
            <v>UN</v>
          </cell>
          <cell r="D435">
            <v>1</v>
          </cell>
          <cell r="E435">
            <v>132.46690000000001</v>
          </cell>
          <cell r="F435">
            <v>132.46</v>
          </cell>
        </row>
        <row r="436">
          <cell r="A436" t="str">
            <v>001.09.00805</v>
          </cell>
          <cell r="B436" t="str">
            <v>Fornecimento e Instalação de Porta de ferro tipo veneziana - 0,60x2,10m - padrão comercial</v>
          </cell>
          <cell r="C436" t="str">
            <v>un</v>
          </cell>
          <cell r="D436">
            <v>1</v>
          </cell>
          <cell r="E436">
            <v>132.46690000000001</v>
          </cell>
          <cell r="F436">
            <v>132.46</v>
          </cell>
        </row>
        <row r="437">
          <cell r="A437" t="str">
            <v>001.09.00820</v>
          </cell>
          <cell r="B437" t="str">
            <v>Fornecimento e Instalação de Janela de ferro em perfis metálicos - basculante com grade - padrão comercial</v>
          </cell>
          <cell r="C437" t="str">
            <v>M2</v>
          </cell>
          <cell r="D437">
            <v>1</v>
          </cell>
          <cell r="E437">
            <v>229.27850000000001</v>
          </cell>
          <cell r="F437">
            <v>229.27</v>
          </cell>
        </row>
        <row r="438">
          <cell r="A438" t="str">
            <v>001.09.00825</v>
          </cell>
          <cell r="B438" t="str">
            <v>Fornecimento e Instalação de Janela Tipo Vitro Basculante com Grade Xadrez 0.40 x 0.40 cm, batente e = 12 cm chapa 22 - Padrão Comercial</v>
          </cell>
          <cell r="C438" t="str">
            <v>m2</v>
          </cell>
          <cell r="D438">
            <v>1</v>
          </cell>
          <cell r="E438">
            <v>166.47649999999999</v>
          </cell>
          <cell r="F438">
            <v>166.47</v>
          </cell>
        </row>
        <row r="439">
          <cell r="A439" t="str">
            <v>001.09.00826</v>
          </cell>
          <cell r="B439" t="str">
            <v>Fornecimento e Instalação de Janela Tipo Vitro Basculante com Grade Xadrez 0.40 x 0.60 cm Batente e = 12 cm Chapa 22 - Padrão Comercial</v>
          </cell>
          <cell r="C439" t="str">
            <v>m2</v>
          </cell>
          <cell r="D439">
            <v>1</v>
          </cell>
          <cell r="E439">
            <v>166.47649999999999</v>
          </cell>
          <cell r="F439">
            <v>166.47</v>
          </cell>
        </row>
        <row r="440">
          <cell r="A440" t="str">
            <v>001.09.00830</v>
          </cell>
          <cell r="B440" t="str">
            <v>Fornecimento e Instalação de Janela Tipo Vitro Maxim-ar 1.00 x 0.60 m c/ Grade Xadrez, Batente E = 12 cm, Chapa 22  - Padrão Comercial</v>
          </cell>
          <cell r="C440" t="str">
            <v>m2</v>
          </cell>
          <cell r="D440">
            <v>1</v>
          </cell>
          <cell r="E440">
            <v>214.70650000000001</v>
          </cell>
          <cell r="F440">
            <v>214.7</v>
          </cell>
        </row>
        <row r="441">
          <cell r="A441" t="str">
            <v>001.09.00840</v>
          </cell>
          <cell r="B441" t="str">
            <v>Fornecimento e Instalação de Janela de ferro em perfis metálicos - de correr com grade  - padrão comercial</v>
          </cell>
          <cell r="C441" t="str">
            <v>m2</v>
          </cell>
          <cell r="D441">
            <v>1</v>
          </cell>
          <cell r="E441">
            <v>157.06190000000001</v>
          </cell>
          <cell r="F441">
            <v>157.06</v>
          </cell>
        </row>
        <row r="442">
          <cell r="A442" t="str">
            <v>001.09.00845</v>
          </cell>
          <cell r="B442" t="str">
            <v>Fornecimento e Instalação de Janela Tipo Vitro de Correr com Caixilho Fixo 1.20 x 1.00 m c/ Grade, Batente E = 12 cm, Chapa 22 4 Folhas - Padrão Comercial</v>
          </cell>
          <cell r="C442" t="str">
            <v>m2</v>
          </cell>
          <cell r="D442">
            <v>1</v>
          </cell>
          <cell r="E442">
            <v>128.8065</v>
          </cell>
          <cell r="F442">
            <v>128.80000000000001</v>
          </cell>
        </row>
        <row r="443">
          <cell r="A443" t="str">
            <v>001.09.00846</v>
          </cell>
          <cell r="B443" t="str">
            <v>Fornecimento e Instalação de Janela Tipo Vitro de Correr com Caixilho Fixo 1.50 x 1.00 m c/ Grade, Batente E = 12 cm, Chapa 22 4 Folhas - Padrão Comercial</v>
          </cell>
          <cell r="C443" t="str">
            <v>m2</v>
          </cell>
          <cell r="D443">
            <v>1</v>
          </cell>
          <cell r="E443">
            <v>118.6765</v>
          </cell>
          <cell r="F443">
            <v>118.67</v>
          </cell>
        </row>
        <row r="444">
          <cell r="A444" t="str">
            <v>001.09.00848</v>
          </cell>
          <cell r="B444" t="str">
            <v>Fornecimento e Instalação de Janela Tipo Vitro de Correr com Caixilho Fixo 2.00 x 1.00 m s/ Grade, Batente e= 12 cm Chapa 22, 4 Folhas - Padrão Comercial</v>
          </cell>
          <cell r="C444" t="str">
            <v>m2</v>
          </cell>
          <cell r="D444">
            <v>1</v>
          </cell>
          <cell r="E444">
            <v>113.2265</v>
          </cell>
          <cell r="F444">
            <v>113.22</v>
          </cell>
        </row>
        <row r="445">
          <cell r="A445" t="str">
            <v>001.09.00850</v>
          </cell>
          <cell r="B445" t="str">
            <v>Fornecimento e Instalação de Janela Tipo Vitro de Correr com Caixilho Fixo 1.50 x 1.20 m c/ Grade, Batente E = 12 cm, Chapa 22 4 Folhas - Padrão Comercial</v>
          </cell>
          <cell r="C445" t="str">
            <v>m2</v>
          </cell>
          <cell r="D445">
            <v>1</v>
          </cell>
          <cell r="E445">
            <v>110.8265</v>
          </cell>
          <cell r="F445">
            <v>110.82</v>
          </cell>
        </row>
        <row r="446">
          <cell r="A446" t="str">
            <v>001.09.00860</v>
          </cell>
          <cell r="B446" t="str">
            <v>Fornecimento e Instalação de Janela metálica tipo veneziana de correr com grade - padrão comercial</v>
          </cell>
          <cell r="C446" t="str">
            <v>m2</v>
          </cell>
          <cell r="D446">
            <v>1</v>
          </cell>
          <cell r="E446">
            <v>157.06190000000001</v>
          </cell>
          <cell r="F446">
            <v>157.06</v>
          </cell>
        </row>
        <row r="447">
          <cell r="A447" t="str">
            <v>001.09.00880</v>
          </cell>
          <cell r="B447" t="str">
            <v>Porta de madeira tipo solidor inclus. guarnições, batentes e dobradiças, (0.60 x 2.10 m)</v>
          </cell>
          <cell r="C447" t="str">
            <v>UN</v>
          </cell>
          <cell r="D447">
            <v>1</v>
          </cell>
          <cell r="E447">
            <v>86.534000000000006</v>
          </cell>
          <cell r="F447">
            <v>86.53</v>
          </cell>
        </row>
        <row r="448">
          <cell r="A448" t="str">
            <v>001.09.00900</v>
          </cell>
          <cell r="B448" t="str">
            <v>Porta de madeira tipo solidor inclus. guarnições, batentes e dobradiças, (0.70 x 2.10 m)</v>
          </cell>
          <cell r="C448" t="str">
            <v>UN</v>
          </cell>
          <cell r="D448">
            <v>1</v>
          </cell>
          <cell r="E448">
            <v>87.055000000000007</v>
          </cell>
          <cell r="F448">
            <v>87.05</v>
          </cell>
        </row>
        <row r="449">
          <cell r="A449" t="str">
            <v>001.09.00920</v>
          </cell>
          <cell r="B449" t="str">
            <v>Porta de madeira tipo solidor inclus. guarnições, batentes e dobradiças, (0.80 x 2.10 m)</v>
          </cell>
          <cell r="C449" t="str">
            <v>UN</v>
          </cell>
          <cell r="D449">
            <v>1</v>
          </cell>
          <cell r="E449">
            <v>87.305999999999997</v>
          </cell>
          <cell r="F449">
            <v>87.3</v>
          </cell>
        </row>
        <row r="450">
          <cell r="A450" t="str">
            <v>001.09.00940</v>
          </cell>
          <cell r="B450" t="str">
            <v>Porta de madeira tipo solidor inclus. guarnições, batentes e dobradiças, (0.90 x 2.10 m)</v>
          </cell>
          <cell r="C450" t="str">
            <v>un</v>
          </cell>
          <cell r="D450">
            <v>1</v>
          </cell>
          <cell r="E450">
            <v>88.096999999999994</v>
          </cell>
          <cell r="F450">
            <v>88.09</v>
          </cell>
        </row>
        <row r="451">
          <cell r="A451" t="str">
            <v>001.09.00960</v>
          </cell>
          <cell r="B451" t="str">
            <v>Porta de madeira tipo solidor inclus. guarnições, batentes e dobradiças, (0.60 x 1.80 m)</v>
          </cell>
          <cell r="C451" t="str">
            <v>UN</v>
          </cell>
          <cell r="D451">
            <v>1</v>
          </cell>
          <cell r="E451">
            <v>80.281999999999996</v>
          </cell>
          <cell r="F451">
            <v>80.28</v>
          </cell>
        </row>
        <row r="452">
          <cell r="A452" t="str">
            <v>001.09.00980</v>
          </cell>
          <cell r="B452" t="str">
            <v>Porta de madeira tipo solidor inclus. guarnições, batentes e dobradiças, (0.60 x 1.60 m)</v>
          </cell>
          <cell r="C452" t="str">
            <v>UN</v>
          </cell>
          <cell r="D452">
            <v>1</v>
          </cell>
          <cell r="E452">
            <v>82.366</v>
          </cell>
          <cell r="F452">
            <v>82.36</v>
          </cell>
        </row>
        <row r="453">
          <cell r="A453" t="str">
            <v>001.09.01000</v>
          </cell>
          <cell r="B453" t="str">
            <v>Porta de madeira tipo solidor inclus. guarnições, batentes e dobradiças, (1.00 x 2.00 m)</v>
          </cell>
          <cell r="C453" t="str">
            <v>UN</v>
          </cell>
          <cell r="D453">
            <v>1</v>
          </cell>
          <cell r="E453">
            <v>92.798000000000002</v>
          </cell>
          <cell r="F453">
            <v>92.79</v>
          </cell>
        </row>
        <row r="454">
          <cell r="A454" t="str">
            <v>001.09.01020</v>
          </cell>
          <cell r="B454" t="str">
            <v>Porta de madeira tipo solidor inclus. guarnições, batentes e dobradiças, (1.60 x 2.10 m)</v>
          </cell>
          <cell r="C454" t="str">
            <v>UN</v>
          </cell>
          <cell r="D454">
            <v>1</v>
          </cell>
          <cell r="E454">
            <v>129.95599999999999</v>
          </cell>
          <cell r="F454">
            <v>129.94999999999999</v>
          </cell>
        </row>
        <row r="455">
          <cell r="A455" t="str">
            <v>001.09.01040</v>
          </cell>
          <cell r="B455" t="str">
            <v>Porta de madeira tipo solidor inclus. guarnições, batentes e dobradiças, (0.60 x 0.90 m)</v>
          </cell>
          <cell r="C455" t="str">
            <v>UN</v>
          </cell>
          <cell r="D455">
            <v>1</v>
          </cell>
          <cell r="E455">
            <v>77.251000000000005</v>
          </cell>
          <cell r="F455">
            <v>77.25</v>
          </cell>
        </row>
        <row r="456">
          <cell r="A456" t="str">
            <v>001.09.01060</v>
          </cell>
          <cell r="B456" t="str">
            <v>Porta de madeira tipo almofadada inclusive guarnições, batentes e dobradiças (0.60 x 2.10 m)</v>
          </cell>
          <cell r="C456" t="str">
            <v>UN</v>
          </cell>
          <cell r="D456">
            <v>1</v>
          </cell>
          <cell r="E456">
            <v>105.864</v>
          </cell>
          <cell r="F456">
            <v>105.86</v>
          </cell>
        </row>
        <row r="457">
          <cell r="A457" t="str">
            <v>001.09.01080</v>
          </cell>
          <cell r="B457" t="str">
            <v>Porta de madeira tipo almofadada inclusive guarnições, batentes e dobradiças (0.70 x 2.10 m)</v>
          </cell>
          <cell r="C457" t="str">
            <v>UN</v>
          </cell>
          <cell r="D457">
            <v>1</v>
          </cell>
          <cell r="E457">
            <v>106.315</v>
          </cell>
          <cell r="F457">
            <v>106.31</v>
          </cell>
        </row>
        <row r="458">
          <cell r="A458" t="str">
            <v>001.09.01100</v>
          </cell>
          <cell r="B458" t="str">
            <v>Porta de madeira tipo almofadada inclusive guarnições, batentes e dobradiças (0.80 x 2.10 m)</v>
          </cell>
          <cell r="C458" t="str">
            <v>UN</v>
          </cell>
          <cell r="D458">
            <v>1</v>
          </cell>
          <cell r="E458">
            <v>102.206</v>
          </cell>
          <cell r="F458">
            <v>102.2</v>
          </cell>
        </row>
        <row r="459">
          <cell r="A459" t="str">
            <v>001.09.01120</v>
          </cell>
          <cell r="B459" t="str">
            <v>Porta de madeira tipo almofadada inclusive guarnições, batentes e dobradiças (0.90 x 2.10 m)</v>
          </cell>
          <cell r="C459" t="str">
            <v>UN</v>
          </cell>
          <cell r="D459">
            <v>1</v>
          </cell>
          <cell r="E459">
            <v>107.217</v>
          </cell>
          <cell r="F459">
            <v>107.21</v>
          </cell>
        </row>
        <row r="460">
          <cell r="A460" t="str">
            <v>001.09.01140</v>
          </cell>
          <cell r="B460" t="str">
            <v>Porta de madeira tipo almofadada inclusive guarnições, batentes e dobradiças (2.00 x 2.10 m)</v>
          </cell>
          <cell r="C460" t="str">
            <v>UN</v>
          </cell>
          <cell r="D460">
            <v>1</v>
          </cell>
          <cell r="E460">
            <v>145.61179999999999</v>
          </cell>
          <cell r="F460">
            <v>145.61000000000001</v>
          </cell>
        </row>
        <row r="461">
          <cell r="A461" t="str">
            <v>001.09.01160</v>
          </cell>
          <cell r="B461" t="str">
            <v>Porta interna de madeira semi-oca incl. guarnições, batentes e dobradiças - (0,60x2,10)m - 1 fl.</v>
          </cell>
          <cell r="C461" t="str">
            <v>UN</v>
          </cell>
          <cell r="D461">
            <v>1</v>
          </cell>
          <cell r="E461">
            <v>183.22399999999999</v>
          </cell>
          <cell r="F461">
            <v>183.22</v>
          </cell>
        </row>
        <row r="462">
          <cell r="A462" t="str">
            <v>001.09.01180</v>
          </cell>
          <cell r="B462" t="str">
            <v>Porta interna de madeira semi-oca incl. guarnições, batentes e dobradiças - (0,70x2,10)m - 1 fl.</v>
          </cell>
          <cell r="C462" t="str">
            <v>UN</v>
          </cell>
          <cell r="D462">
            <v>1</v>
          </cell>
          <cell r="E462">
            <v>183.22399999999999</v>
          </cell>
          <cell r="F462">
            <v>183.22</v>
          </cell>
        </row>
        <row r="463">
          <cell r="A463" t="str">
            <v>001.09.01200</v>
          </cell>
          <cell r="B463" t="str">
            <v>Porta interna de madeira semi-oca incl. guarnições, batentes e dobradiças - (0,80x2,10)m - 1 fl.</v>
          </cell>
          <cell r="C463" t="str">
            <v>UN</v>
          </cell>
          <cell r="D463">
            <v>1</v>
          </cell>
          <cell r="E463">
            <v>189.70599999999999</v>
          </cell>
          <cell r="F463">
            <v>189.7</v>
          </cell>
        </row>
        <row r="464">
          <cell r="A464" t="str">
            <v>001.09.01220</v>
          </cell>
          <cell r="B464" t="str">
            <v>Porta interna de madeira semi-oca incl. guarnições, batentes e dobradiças - (1,20x2,10)m - 2 fls.</v>
          </cell>
          <cell r="C464" t="str">
            <v>UN</v>
          </cell>
          <cell r="D464">
            <v>1</v>
          </cell>
          <cell r="E464">
            <v>320.72199999999998</v>
          </cell>
          <cell r="F464">
            <v>320.72000000000003</v>
          </cell>
        </row>
        <row r="465">
          <cell r="A465" t="str">
            <v>001.09.01240</v>
          </cell>
          <cell r="B465" t="str">
            <v>Porta interna de madeira semi-oca incl. guarnições, batentes e dobradiças - (1,60x2,10)m - 2 fls.</v>
          </cell>
          <cell r="C465" t="str">
            <v>UN</v>
          </cell>
          <cell r="D465">
            <v>1</v>
          </cell>
          <cell r="E465">
            <v>332.72399999999999</v>
          </cell>
          <cell r="F465">
            <v>332.72</v>
          </cell>
        </row>
        <row r="466">
          <cell r="A466" t="str">
            <v>001.09.01260</v>
          </cell>
          <cell r="B466" t="str">
            <v>Porta interna de madeira semi-oca incl. guarnições, batentes e dobradiças - (0,60x1,80)m - 2 fls.</v>
          </cell>
          <cell r="C466" t="str">
            <v>UN</v>
          </cell>
          <cell r="D466">
            <v>1</v>
          </cell>
          <cell r="E466">
            <v>125.45399999999999</v>
          </cell>
          <cell r="F466">
            <v>125.45</v>
          </cell>
        </row>
        <row r="467">
          <cell r="A467" t="str">
            <v>001.09.01280</v>
          </cell>
          <cell r="B467" t="str">
            <v>Porta lisa folheada em laminado plástico tipo formiplac ou similar inclusive batente metálico</v>
          </cell>
          <cell r="C467" t="str">
            <v>M2</v>
          </cell>
          <cell r="D467">
            <v>1</v>
          </cell>
          <cell r="E467">
            <v>117.0343</v>
          </cell>
          <cell r="F467">
            <v>117.03</v>
          </cell>
        </row>
        <row r="468">
          <cell r="A468" t="str">
            <v>001.09.01300</v>
          </cell>
          <cell r="B468" t="str">
            <v>Caixilho de madeira p/ paineis</v>
          </cell>
          <cell r="C468" t="str">
            <v>M2</v>
          </cell>
          <cell r="D468">
            <v>1</v>
          </cell>
          <cell r="E468">
            <v>98.556899999999999</v>
          </cell>
          <cell r="F468">
            <v>98.55</v>
          </cell>
        </row>
        <row r="469">
          <cell r="A469" t="str">
            <v>001.09.01320</v>
          </cell>
          <cell r="B469" t="str">
            <v>Porta de madeira tipo mexicana, inclusive guarnição, batente e dobradiça ( 0,70 x 2,10m )</v>
          </cell>
          <cell r="C469" t="str">
            <v>UN</v>
          </cell>
          <cell r="D469">
            <v>1</v>
          </cell>
          <cell r="E469">
            <v>240.315</v>
          </cell>
          <cell r="F469">
            <v>240.31</v>
          </cell>
        </row>
        <row r="470">
          <cell r="A470" t="str">
            <v>001.09.01340</v>
          </cell>
          <cell r="B470" t="str">
            <v>Porta de madeira tipo mexicana, inclusive guarnição, batente e dobradiça ( 0,80 x 2,10m )</v>
          </cell>
          <cell r="C470" t="str">
            <v>UN</v>
          </cell>
          <cell r="D470">
            <v>1</v>
          </cell>
          <cell r="E470">
            <v>236.20599999999999</v>
          </cell>
          <cell r="F470">
            <v>236.2</v>
          </cell>
        </row>
        <row r="471">
          <cell r="A471" t="str">
            <v>001.09.01360</v>
          </cell>
          <cell r="B471" t="str">
            <v>Porta de madeira prensada, tipo solidor, revestida com fórmica branca, inclusive guarnições, ferragem e fechadura,  0.80 x 210 m</v>
          </cell>
          <cell r="C471" t="str">
            <v>UN</v>
          </cell>
          <cell r="D471">
            <v>1</v>
          </cell>
          <cell r="E471">
            <v>232.59950000000001</v>
          </cell>
          <cell r="F471">
            <v>232.59</v>
          </cell>
        </row>
        <row r="472">
          <cell r="A472" t="str">
            <v>001.09.01380</v>
          </cell>
          <cell r="B472" t="str">
            <v>Janela de madeira tipo veneziana com vidro</v>
          </cell>
          <cell r="C472" t="str">
            <v>M2</v>
          </cell>
          <cell r="D472">
            <v>1</v>
          </cell>
          <cell r="E472">
            <v>189.08690000000001</v>
          </cell>
          <cell r="F472">
            <v>189.08</v>
          </cell>
        </row>
        <row r="473">
          <cell r="A473" t="str">
            <v>001.09.01400</v>
          </cell>
          <cell r="B473" t="str">
            <v>Acabamento de esquadrias de ferro de correr</v>
          </cell>
          <cell r="C473" t="str">
            <v>M2</v>
          </cell>
          <cell r="D473">
            <v>1</v>
          </cell>
          <cell r="E473">
            <v>30.601800000000001</v>
          </cell>
          <cell r="F473">
            <v>30.6</v>
          </cell>
        </row>
        <row r="474">
          <cell r="A474" t="str">
            <v>001.09.01420</v>
          </cell>
          <cell r="B474" t="str">
            <v>Fechadura c/ chave central, maçaneta tipo copo, conjunto completo p/portas de entrada</v>
          </cell>
          <cell r="C474" t="str">
            <v>UN</v>
          </cell>
          <cell r="D474">
            <v>1</v>
          </cell>
          <cell r="E474">
            <v>23.082000000000001</v>
          </cell>
          <cell r="F474">
            <v>23.08</v>
          </cell>
        </row>
        <row r="475">
          <cell r="A475" t="str">
            <v>001.09.01440</v>
          </cell>
          <cell r="B475" t="str">
            <v>Fechadura c/ chave central, maçaneta tipo copo, conjunto completo p/portas de comunicacao</v>
          </cell>
          <cell r="C475" t="str">
            <v>UN</v>
          </cell>
          <cell r="D475">
            <v>1</v>
          </cell>
          <cell r="E475">
            <v>18.922000000000001</v>
          </cell>
          <cell r="F475">
            <v>18.920000000000002</v>
          </cell>
        </row>
        <row r="476">
          <cell r="A476" t="str">
            <v>001.09.01460</v>
          </cell>
          <cell r="B476" t="str">
            <v>Fechadura c/ chave central, maçaneta tipo copo, conjunto completo p/portas de banheiro</v>
          </cell>
          <cell r="C476" t="str">
            <v>UN</v>
          </cell>
          <cell r="D476">
            <v>1</v>
          </cell>
          <cell r="E476">
            <v>18.922000000000001</v>
          </cell>
          <cell r="F476">
            <v>18.920000000000002</v>
          </cell>
        </row>
        <row r="477">
          <cell r="A477" t="str">
            <v>001.09.01480</v>
          </cell>
          <cell r="B477" t="str">
            <v>Fechadura de embutir c/ cilindro lingueta de 2 voltas trinco de latão c/02 chaves p/ porta de entrada compl. c/ espelho e maçaneta, tipo leve</v>
          </cell>
          <cell r="C477" t="str">
            <v>UN</v>
          </cell>
          <cell r="D477">
            <v>1</v>
          </cell>
          <cell r="E477">
            <v>65.081999999999994</v>
          </cell>
          <cell r="F477">
            <v>65.08</v>
          </cell>
        </row>
        <row r="478">
          <cell r="A478" t="str">
            <v>001.09.01500</v>
          </cell>
          <cell r="B478" t="str">
            <v>Fechadura de embutir c/ cilindro lingueta de 2 voltas trinco de latão c/02 chaves p/ porta de entrada compl. c/ espelho e maçaneta, tipo reforçada</v>
          </cell>
          <cell r="C478" t="str">
            <v>UN</v>
          </cell>
          <cell r="D478">
            <v>1</v>
          </cell>
          <cell r="E478">
            <v>40.182000000000002</v>
          </cell>
          <cell r="F478">
            <v>40.18</v>
          </cell>
        </row>
        <row r="479">
          <cell r="A479" t="str">
            <v>001.09.01520</v>
          </cell>
          <cell r="B479" t="str">
            <v>Fechadura de embutir c/cilindro lingueta de 2 voltas trinco de latão c/02 chaves p/ portas inter. compl. c/ espelho e maçaneta, tipo leve</v>
          </cell>
          <cell r="C479" t="str">
            <v>UN</v>
          </cell>
          <cell r="D479">
            <v>1</v>
          </cell>
          <cell r="E479">
            <v>30.082000000000001</v>
          </cell>
          <cell r="F479">
            <v>30.08</v>
          </cell>
        </row>
        <row r="480">
          <cell r="A480" t="str">
            <v>001.09.01540</v>
          </cell>
          <cell r="B480" t="str">
            <v>Fechadura de embutir c/cilindro lingueta de 2 voltas trinco de latão c/02 chaves p/ portas inter. compl. c/ espelho e maçaneta, tipo reforçada</v>
          </cell>
          <cell r="C480" t="str">
            <v>UN</v>
          </cell>
          <cell r="D480">
            <v>1</v>
          </cell>
          <cell r="E480">
            <v>32.582000000000001</v>
          </cell>
          <cell r="F480">
            <v>32.58</v>
          </cell>
        </row>
        <row r="481">
          <cell r="A481" t="str">
            <v>001.09.01560</v>
          </cell>
          <cell r="B481" t="str">
            <v>Fechadura de sobrepor de cilindro de latão c/ lingueta de 02 voltas completas, tipo leve</v>
          </cell>
          <cell r="C481" t="str">
            <v>UN</v>
          </cell>
          <cell r="D481">
            <v>1</v>
          </cell>
          <cell r="E481">
            <v>14.265499999999999</v>
          </cell>
          <cell r="F481">
            <v>14.26</v>
          </cell>
        </row>
        <row r="482">
          <cell r="A482" t="str">
            <v>001.09.01580</v>
          </cell>
          <cell r="B482" t="str">
            <v>Fechadura de sobrepor de cilindro de latão c/ lingueta de 02 voltas completas, tipo reforçada</v>
          </cell>
          <cell r="C482" t="str">
            <v>UN</v>
          </cell>
          <cell r="D482">
            <v>1</v>
          </cell>
          <cell r="E482">
            <v>43.5655</v>
          </cell>
          <cell r="F482">
            <v>43.56</v>
          </cell>
        </row>
        <row r="483">
          <cell r="A483" t="str">
            <v>001.09.01600</v>
          </cell>
          <cell r="B483" t="str">
            <v>Fechadura de embutir p/ banheiro c/ chaves de emergência tipo blim blim, tipo leve</v>
          </cell>
          <cell r="C483" t="str">
            <v>UN</v>
          </cell>
          <cell r="D483">
            <v>1</v>
          </cell>
          <cell r="E483">
            <v>28.582000000000001</v>
          </cell>
          <cell r="F483">
            <v>28.58</v>
          </cell>
        </row>
        <row r="484">
          <cell r="A484" t="str">
            <v>001.09.01620</v>
          </cell>
          <cell r="B484" t="str">
            <v>Fechadura de embutir p/ banheiro c/ chaves de emergência tipo blim blim, tipo reforçada</v>
          </cell>
          <cell r="C484" t="str">
            <v>UN</v>
          </cell>
          <cell r="D484">
            <v>1</v>
          </cell>
          <cell r="E484">
            <v>28.582000000000001</v>
          </cell>
          <cell r="F484">
            <v>28.58</v>
          </cell>
        </row>
        <row r="485">
          <cell r="A485" t="str">
            <v>001.09.01640</v>
          </cell>
          <cell r="B485" t="str">
            <v>Fechaduras p/portas ou grades de enrolar de cilindro c/2 chaves completa</v>
          </cell>
          <cell r="C485" t="str">
            <v>UN</v>
          </cell>
          <cell r="D485">
            <v>1</v>
          </cell>
          <cell r="E485">
            <v>28.165500000000002</v>
          </cell>
          <cell r="F485">
            <v>28.16</v>
          </cell>
        </row>
        <row r="486">
          <cell r="A486" t="str">
            <v>001.09.01660</v>
          </cell>
          <cell r="B486" t="str">
            <v>Fechadura p/porta de correr completa</v>
          </cell>
          <cell r="C486" t="str">
            <v>UN</v>
          </cell>
          <cell r="D486">
            <v>1</v>
          </cell>
          <cell r="E486">
            <v>35.332000000000001</v>
          </cell>
          <cell r="F486">
            <v>35.33</v>
          </cell>
        </row>
        <row r="487">
          <cell r="A487" t="str">
            <v>001.09.01680</v>
          </cell>
          <cell r="B487" t="str">
            <v>Fechadura p/portao de ferro de madeira completa</v>
          </cell>
          <cell r="C487" t="str">
            <v>UN</v>
          </cell>
          <cell r="D487">
            <v>1</v>
          </cell>
          <cell r="E487">
            <v>45.082000000000001</v>
          </cell>
          <cell r="F487">
            <v>45.08</v>
          </cell>
        </row>
        <row r="488">
          <cell r="A488" t="str">
            <v>001.09.01700</v>
          </cell>
          <cell r="B488" t="str">
            <v>Cremona de latão estampado e niquelado, tipo leve</v>
          </cell>
          <cell r="C488" t="str">
            <v>UN</v>
          </cell>
          <cell r="D488">
            <v>1</v>
          </cell>
          <cell r="E488">
            <v>17.748200000000001</v>
          </cell>
          <cell r="F488">
            <v>17.739999999999998</v>
          </cell>
        </row>
        <row r="489">
          <cell r="A489" t="str">
            <v>001.09.01720</v>
          </cell>
          <cell r="B489" t="str">
            <v>Cremona de latão estampado e niquelado, tipo reforçado</v>
          </cell>
          <cell r="C489" t="str">
            <v>UN</v>
          </cell>
          <cell r="D489">
            <v>1</v>
          </cell>
          <cell r="E489">
            <v>18.020700000000001</v>
          </cell>
          <cell r="F489">
            <v>18.02</v>
          </cell>
        </row>
        <row r="490">
          <cell r="A490" t="str">
            <v>001.09.01760</v>
          </cell>
          <cell r="B490" t="str">
            <v>Cremona de latão fundido e niquelado,tipo leve</v>
          </cell>
          <cell r="C490" t="str">
            <v>UN</v>
          </cell>
          <cell r="D490">
            <v>1</v>
          </cell>
          <cell r="E490">
            <v>14.5207</v>
          </cell>
          <cell r="F490">
            <v>14.52</v>
          </cell>
        </row>
        <row r="491">
          <cell r="A491" t="str">
            <v>001.09.01780</v>
          </cell>
          <cell r="B491" t="str">
            <v>Cremona de latão fundido e niquelado,tipo reforçado</v>
          </cell>
          <cell r="C491" t="str">
            <v>UN</v>
          </cell>
          <cell r="D491">
            <v>1</v>
          </cell>
          <cell r="E491">
            <v>14.5207</v>
          </cell>
          <cell r="F491">
            <v>14.52</v>
          </cell>
        </row>
        <row r="492">
          <cell r="A492" t="str">
            <v>001.09.01800</v>
          </cell>
          <cell r="B492" t="str">
            <v>Vara p/cremona de ferro</v>
          </cell>
          <cell r="C492" t="str">
            <v>ML</v>
          </cell>
          <cell r="D492">
            <v>1</v>
          </cell>
          <cell r="E492">
            <v>10.5207</v>
          </cell>
          <cell r="F492">
            <v>10.52</v>
          </cell>
        </row>
        <row r="493">
          <cell r="A493" t="str">
            <v>001.09.01820</v>
          </cell>
          <cell r="B493" t="str">
            <v>Targeta livre ocupado</v>
          </cell>
          <cell r="C493" t="str">
            <v>UN</v>
          </cell>
          <cell r="D493">
            <v>1</v>
          </cell>
          <cell r="E493">
            <v>17.5411</v>
          </cell>
          <cell r="F493">
            <v>17.54</v>
          </cell>
        </row>
        <row r="494">
          <cell r="A494" t="str">
            <v>001.09.01840</v>
          </cell>
          <cell r="B494" t="str">
            <v>Fechos chatos reforçados</v>
          </cell>
          <cell r="C494" t="str">
            <v>UN</v>
          </cell>
          <cell r="D494">
            <v>1</v>
          </cell>
          <cell r="E494">
            <v>6.2164999999999999</v>
          </cell>
          <cell r="F494">
            <v>6.21</v>
          </cell>
        </row>
        <row r="495">
          <cell r="A495" t="str">
            <v>001.09.01860</v>
          </cell>
          <cell r="B495" t="str">
            <v>Borboletas</v>
          </cell>
          <cell r="C495" t="str">
            <v>UN</v>
          </cell>
          <cell r="D495">
            <v>1</v>
          </cell>
          <cell r="E495">
            <v>2.3380000000000001</v>
          </cell>
          <cell r="F495">
            <v>2.33</v>
          </cell>
        </row>
        <row r="496">
          <cell r="A496" t="str">
            <v>001.09.01880</v>
          </cell>
          <cell r="B496" t="str">
            <v>Dobradiças comuns p/portas 3.5 pol</v>
          </cell>
          <cell r="C496" t="str">
            <v>UN</v>
          </cell>
          <cell r="D496">
            <v>1</v>
          </cell>
          <cell r="E496">
            <v>5.5529000000000002</v>
          </cell>
          <cell r="F496">
            <v>5.55</v>
          </cell>
        </row>
        <row r="497">
          <cell r="A497" t="str">
            <v>001.09.01920</v>
          </cell>
          <cell r="B497" t="str">
            <v>Dobradiça cabeça de bola de ferro 3.5 pol,tipo leve</v>
          </cell>
          <cell r="C497" t="str">
            <v>UN</v>
          </cell>
          <cell r="D497">
            <v>1</v>
          </cell>
          <cell r="E497">
            <v>5.5328999999999997</v>
          </cell>
          <cell r="F497">
            <v>5.53</v>
          </cell>
        </row>
        <row r="498">
          <cell r="A498" t="str">
            <v>001.09.01940</v>
          </cell>
          <cell r="B498" t="str">
            <v>Dobradiça cabeça de bola de ferro 3.5 pol,tipo reforçado</v>
          </cell>
          <cell r="C498" t="str">
            <v>UN</v>
          </cell>
          <cell r="D498">
            <v>1</v>
          </cell>
          <cell r="E498">
            <v>5.8829000000000002</v>
          </cell>
          <cell r="F498">
            <v>5.88</v>
          </cell>
        </row>
        <row r="499">
          <cell r="A499" t="str">
            <v>001.09.01960</v>
          </cell>
          <cell r="B499" t="str">
            <v>Conchas p/janelas de correr</v>
          </cell>
          <cell r="C499" t="str">
            <v>UN</v>
          </cell>
          <cell r="D499">
            <v>1</v>
          </cell>
          <cell r="E499">
            <v>3.6164999999999998</v>
          </cell>
          <cell r="F499">
            <v>3.61</v>
          </cell>
        </row>
        <row r="500">
          <cell r="A500" t="str">
            <v>001.09.01980</v>
          </cell>
          <cell r="B500" t="str">
            <v>Fixadores p/portas</v>
          </cell>
          <cell r="C500" t="str">
            <v>UN</v>
          </cell>
          <cell r="D500">
            <v>1</v>
          </cell>
          <cell r="E500">
            <v>7.6128999999999998</v>
          </cell>
          <cell r="F500">
            <v>7.61</v>
          </cell>
        </row>
        <row r="501">
          <cell r="A501" t="str">
            <v>001.09.02000</v>
          </cell>
          <cell r="B501" t="str">
            <v>Porta de alumínio tipo veneziana de abrir (01 ou 02 folhas)</v>
          </cell>
          <cell r="C501" t="str">
            <v>M2</v>
          </cell>
          <cell r="D501">
            <v>1</v>
          </cell>
          <cell r="E501">
            <v>354.12459999999999</v>
          </cell>
          <cell r="F501">
            <v>354.12</v>
          </cell>
        </row>
        <row r="502">
          <cell r="A502" t="str">
            <v>001.09.02020</v>
          </cell>
          <cell r="B502" t="str">
            <v>Porta de alumínio tipo de abrir - para vidro</v>
          </cell>
          <cell r="C502" t="str">
            <v>M2</v>
          </cell>
          <cell r="D502">
            <v>1</v>
          </cell>
          <cell r="E502">
            <v>258.74880000000002</v>
          </cell>
          <cell r="F502">
            <v>258.74</v>
          </cell>
        </row>
        <row r="503">
          <cell r="A503" t="str">
            <v>001.09.02040</v>
          </cell>
          <cell r="B503" t="str">
            <v>Porta de alumínio tipo de correr (01 ou 02 folhas) - para vidro</v>
          </cell>
          <cell r="C503" t="str">
            <v>M2</v>
          </cell>
          <cell r="D503">
            <v>1</v>
          </cell>
          <cell r="E503">
            <v>278.1746</v>
          </cell>
          <cell r="F503">
            <v>278.17</v>
          </cell>
        </row>
        <row r="504">
          <cell r="A504" t="str">
            <v>001.09.02060</v>
          </cell>
          <cell r="B504" t="str">
            <v>Porta de alumínio tipo de abrir em chapa de alumínio</v>
          </cell>
          <cell r="C504" t="str">
            <v>M2</v>
          </cell>
          <cell r="D504">
            <v>1</v>
          </cell>
          <cell r="E504">
            <v>278.1746</v>
          </cell>
          <cell r="F504">
            <v>278.17</v>
          </cell>
        </row>
        <row r="505">
          <cell r="A505" t="str">
            <v>001.09.02080</v>
          </cell>
          <cell r="B505" t="str">
            <v>Grades de proteção - perfil 2x1cm - anodizado na cor natural</v>
          </cell>
          <cell r="C505" t="str">
            <v>M2</v>
          </cell>
          <cell r="D505">
            <v>1</v>
          </cell>
          <cell r="E505">
            <v>139.61449999999999</v>
          </cell>
          <cell r="F505">
            <v>139.61000000000001</v>
          </cell>
        </row>
        <row r="506">
          <cell r="A506" t="str">
            <v>001.09.02100</v>
          </cell>
          <cell r="B506" t="str">
            <v>Peitoril de alumínio h=1,00m</v>
          </cell>
          <cell r="C506" t="str">
            <v>ML</v>
          </cell>
          <cell r="D506">
            <v>1</v>
          </cell>
          <cell r="E506">
            <v>84.278499999999994</v>
          </cell>
          <cell r="F506">
            <v>84.27</v>
          </cell>
        </row>
        <row r="507">
          <cell r="A507" t="str">
            <v>001.09.02120</v>
          </cell>
          <cell r="B507" t="str">
            <v>Corrimão de alumínio h=0,85m</v>
          </cell>
          <cell r="C507" t="str">
            <v>ML</v>
          </cell>
          <cell r="D507">
            <v>1</v>
          </cell>
          <cell r="E507">
            <v>54.278500000000001</v>
          </cell>
          <cell r="F507">
            <v>54.27</v>
          </cell>
        </row>
        <row r="508">
          <cell r="A508" t="str">
            <v>001.09.02140</v>
          </cell>
          <cell r="B508" t="str">
            <v>Guarda corpo de alumínio anodizado h=1,00 m</v>
          </cell>
          <cell r="C508" t="str">
            <v>ML</v>
          </cell>
          <cell r="D508">
            <v>1</v>
          </cell>
          <cell r="E508">
            <v>84.278499999999994</v>
          </cell>
          <cell r="F508">
            <v>84.27</v>
          </cell>
        </row>
        <row r="509">
          <cell r="A509" t="str">
            <v>001.09.02160</v>
          </cell>
          <cell r="B509" t="str">
            <v>Janela de alumínio tipo basculante</v>
          </cell>
          <cell r="C509" t="str">
            <v>M2</v>
          </cell>
          <cell r="D509">
            <v>1</v>
          </cell>
          <cell r="E509">
            <v>308.45729999999998</v>
          </cell>
          <cell r="F509">
            <v>308.45</v>
          </cell>
        </row>
        <row r="510">
          <cell r="A510" t="str">
            <v>001.09.02180</v>
          </cell>
          <cell r="B510" t="str">
            <v>Janela de alumínio tipo de correr - para vidro</v>
          </cell>
          <cell r="C510" t="str">
            <v>M2</v>
          </cell>
          <cell r="D510">
            <v>1</v>
          </cell>
          <cell r="E510">
            <v>243.90539999999999</v>
          </cell>
          <cell r="F510">
            <v>243.9</v>
          </cell>
        </row>
        <row r="511">
          <cell r="A511" t="str">
            <v>001.09.02200</v>
          </cell>
          <cell r="B511" t="str">
            <v>Janela de alumínio tipo de abrir - para vidro</v>
          </cell>
          <cell r="C511" t="str">
            <v>M2</v>
          </cell>
          <cell r="D511">
            <v>1</v>
          </cell>
          <cell r="E511">
            <v>238.4573</v>
          </cell>
          <cell r="F511">
            <v>238.45</v>
          </cell>
        </row>
        <row r="512">
          <cell r="A512" t="str">
            <v>001.09.02220</v>
          </cell>
          <cell r="B512" t="str">
            <v>Janela de alumínio tipo maxi-air - para vidro</v>
          </cell>
          <cell r="C512" t="str">
            <v>M2</v>
          </cell>
          <cell r="D512">
            <v>1</v>
          </cell>
          <cell r="E512">
            <v>252.4573</v>
          </cell>
          <cell r="F512">
            <v>252.45</v>
          </cell>
        </row>
        <row r="513">
          <cell r="A513" t="str">
            <v>001.09.02240</v>
          </cell>
          <cell r="B513" t="str">
            <v>Janela de alumínio tipo veneziana</v>
          </cell>
          <cell r="C513" t="str">
            <v>M2</v>
          </cell>
          <cell r="D513">
            <v>1</v>
          </cell>
          <cell r="E513">
            <v>288.45729999999998</v>
          </cell>
          <cell r="F513">
            <v>288.45</v>
          </cell>
        </row>
        <row r="514">
          <cell r="A514" t="str">
            <v>001.09.02260</v>
          </cell>
          <cell r="B514" t="str">
            <v>Janela tipo maximar em madeira p/ vidro, inclusive ferragens e ferro de alavanca</v>
          </cell>
          <cell r="C514" t="str">
            <v>M2</v>
          </cell>
          <cell r="D514">
            <v>1</v>
          </cell>
          <cell r="E514">
            <v>119.56359999999999</v>
          </cell>
          <cell r="F514">
            <v>119.56</v>
          </cell>
        </row>
        <row r="515">
          <cell r="A515" t="str">
            <v>001.09.02280</v>
          </cell>
          <cell r="B515" t="str">
            <v>Janela de abrir em madeira c/ veneziana p/ vidro, inclusive ferragens</v>
          </cell>
          <cell r="C515" t="str">
            <v>M2</v>
          </cell>
          <cell r="D515">
            <v>1</v>
          </cell>
          <cell r="E515">
            <v>167.88409999999999</v>
          </cell>
          <cell r="F515">
            <v>167.88</v>
          </cell>
        </row>
        <row r="516">
          <cell r="A516" t="str">
            <v>001.09.02300</v>
          </cell>
          <cell r="B516" t="str">
            <v>Tela metálica tipo mosquiteiro fixado em ferro cantoneira de abas iguais de 1/2"x1/8"</v>
          </cell>
          <cell r="C516" t="str">
            <v>M2</v>
          </cell>
          <cell r="D516">
            <v>1</v>
          </cell>
          <cell r="E516">
            <v>52.424100000000003</v>
          </cell>
          <cell r="F516">
            <v>52.42</v>
          </cell>
        </row>
        <row r="517">
          <cell r="A517" t="str">
            <v>001.09.02320</v>
          </cell>
          <cell r="B517" t="str">
            <v>Tela metálica tipo mosquiteiro fixado em ferro cantoneira de abas iguais de 1"x3/16"</v>
          </cell>
          <cell r="C517" t="str">
            <v>M2</v>
          </cell>
          <cell r="D517">
            <v>1</v>
          </cell>
          <cell r="E517">
            <v>73.304100000000005</v>
          </cell>
          <cell r="F517">
            <v>73.3</v>
          </cell>
        </row>
        <row r="518">
          <cell r="A518" t="str">
            <v>001.09.02340</v>
          </cell>
          <cell r="B518" t="str">
            <v>Tranca para portas e janelas, em chapa de ferro 2" x 1/4", incl.suporte</v>
          </cell>
          <cell r="C518" t="str">
            <v>M</v>
          </cell>
          <cell r="D518">
            <v>1</v>
          </cell>
          <cell r="E518">
            <v>28.649799999999999</v>
          </cell>
          <cell r="F518">
            <v>28.64</v>
          </cell>
        </row>
        <row r="519">
          <cell r="A519" t="str">
            <v>001.09.02360</v>
          </cell>
          <cell r="B519" t="str">
            <v>Batente de madeira 15 x 15 cm para porta e janela</v>
          </cell>
          <cell r="C519" t="str">
            <v>M</v>
          </cell>
          <cell r="D519">
            <v>1</v>
          </cell>
          <cell r="E519">
            <v>19.447600000000001</v>
          </cell>
          <cell r="F519">
            <v>19.440000000000001</v>
          </cell>
        </row>
        <row r="520">
          <cell r="A520" t="str">
            <v>001.09.02380</v>
          </cell>
          <cell r="B520" t="str">
            <v>Batente de madeira 3,5 x 14,5 cm para portas e janelas</v>
          </cell>
          <cell r="C520" t="str">
            <v>M</v>
          </cell>
          <cell r="D520">
            <v>1</v>
          </cell>
          <cell r="E520">
            <v>7.8464</v>
          </cell>
          <cell r="F520">
            <v>7.84</v>
          </cell>
        </row>
        <row r="521">
          <cell r="A521" t="str">
            <v>001.09.02400</v>
          </cell>
          <cell r="B521" t="str">
            <v>Reparo em esquadria - substituição de folhas de porta/janelas de madeira tipo almofadada</v>
          </cell>
          <cell r="C521" t="str">
            <v>M2</v>
          </cell>
          <cell r="D521">
            <v>1</v>
          </cell>
          <cell r="E521">
            <v>42.723199999999999</v>
          </cell>
          <cell r="F521">
            <v>42.72</v>
          </cell>
        </row>
        <row r="522">
          <cell r="A522" t="str">
            <v>001.09.02420</v>
          </cell>
          <cell r="B522" t="str">
            <v>Reparo em esquadria - substituição de batente de madeira</v>
          </cell>
          <cell r="C522" t="str">
            <v>M</v>
          </cell>
          <cell r="D522">
            <v>1</v>
          </cell>
          <cell r="E522">
            <v>17.8034</v>
          </cell>
          <cell r="F522">
            <v>17.8</v>
          </cell>
        </row>
        <row r="523">
          <cell r="A523" t="str">
            <v>001.09.02440</v>
          </cell>
          <cell r="B523" t="str">
            <v>Reparo em esquadria - substituição de folha de porta de madeira tipo solidor, inclusive dobradiças, -(0,60x1,80)m</v>
          </cell>
          <cell r="C523" t="str">
            <v>UN</v>
          </cell>
          <cell r="D523">
            <v>1</v>
          </cell>
          <cell r="E523">
            <v>51.058700000000002</v>
          </cell>
          <cell r="F523">
            <v>51.05</v>
          </cell>
        </row>
        <row r="524">
          <cell r="A524" t="str">
            <v>001.09.02460</v>
          </cell>
          <cell r="B524" t="str">
            <v>Reparo em esquadria - substituição de folha de porta de madeira tipo solidor, inclusive dobradiças, -(0,60x2,10)m</v>
          </cell>
          <cell r="C524" t="str">
            <v>UN</v>
          </cell>
          <cell r="D524">
            <v>1</v>
          </cell>
          <cell r="E524">
            <v>51.058700000000002</v>
          </cell>
          <cell r="F524">
            <v>51.05</v>
          </cell>
        </row>
        <row r="525">
          <cell r="A525" t="str">
            <v>001.09.02480</v>
          </cell>
          <cell r="B525" t="str">
            <v>Reparo em esquadria - substituição de folha de porta de madeira tipo solidor, inclusive dobradiças, -(0,70x2,10)m</v>
          </cell>
          <cell r="C525" t="str">
            <v>UN</v>
          </cell>
          <cell r="D525">
            <v>1</v>
          </cell>
          <cell r="E525">
            <v>51.058700000000002</v>
          </cell>
          <cell r="F525">
            <v>51.05</v>
          </cell>
        </row>
        <row r="526">
          <cell r="A526" t="str">
            <v>001.09.02500</v>
          </cell>
          <cell r="B526" t="str">
            <v>Reparo em esquadria - substituição de folha de porta de madeira tipo solidor, inclusive dobradiças, -(0,80x2,10)m</v>
          </cell>
          <cell r="C526" t="str">
            <v>UN</v>
          </cell>
          <cell r="D526">
            <v>1</v>
          </cell>
          <cell r="E526">
            <v>51.058700000000002</v>
          </cell>
          <cell r="F526">
            <v>51.05</v>
          </cell>
        </row>
        <row r="527">
          <cell r="A527" t="str">
            <v>001.09.02520</v>
          </cell>
          <cell r="B527" t="str">
            <v>Reparo em esquadria - substituição de folha de porta de madeira tipo solidor, inclusive dobradiças, -(0,90x2,10)m</v>
          </cell>
          <cell r="C527" t="str">
            <v>UN</v>
          </cell>
          <cell r="D527">
            <v>1</v>
          </cell>
          <cell r="E527">
            <v>51.058700000000002</v>
          </cell>
          <cell r="F527">
            <v>51.05</v>
          </cell>
        </row>
        <row r="528">
          <cell r="A528" t="str">
            <v>001.09.02540</v>
          </cell>
          <cell r="B528" t="str">
            <v>Reparo em esquadria - substituição de folha de madeira almofadada, inclusive dobradiças-(0,60x2,10)m</v>
          </cell>
          <cell r="C528" t="str">
            <v>UN</v>
          </cell>
          <cell r="D528">
            <v>1</v>
          </cell>
          <cell r="E528">
            <v>73.748699999999999</v>
          </cell>
          <cell r="F528">
            <v>73.739999999999995</v>
          </cell>
        </row>
        <row r="529">
          <cell r="A529" t="str">
            <v>001.09.02560</v>
          </cell>
          <cell r="B529" t="str">
            <v>Reparo em esquadria - substituição de folha de madeira almofadada, inclusive dobradiças-(0,70x2,10)m</v>
          </cell>
          <cell r="C529" t="str">
            <v>UN</v>
          </cell>
          <cell r="D529">
            <v>1</v>
          </cell>
          <cell r="E529">
            <v>73.748699999999999</v>
          </cell>
          <cell r="F529">
            <v>73.739999999999995</v>
          </cell>
        </row>
        <row r="530">
          <cell r="A530" t="str">
            <v>001.09.02580</v>
          </cell>
          <cell r="B530" t="str">
            <v>Reparo em esquadria - substituição de folha de madeira almofadada, inclusive dobradiças-(0,80x2,10)m</v>
          </cell>
          <cell r="C530" t="str">
            <v>UN</v>
          </cell>
          <cell r="D530">
            <v>1</v>
          </cell>
          <cell r="E530">
            <v>73.748699999999999</v>
          </cell>
          <cell r="F530">
            <v>73.739999999999995</v>
          </cell>
        </row>
        <row r="531">
          <cell r="A531" t="str">
            <v>001.09.02600</v>
          </cell>
          <cell r="B531" t="str">
            <v>Reparo em esquadria - substituição de folha de madeira almofadada, inclusive dobradiças-(0,90x2,10)m</v>
          </cell>
          <cell r="C531" t="str">
            <v>UN</v>
          </cell>
          <cell r="D531">
            <v>1</v>
          </cell>
          <cell r="E531">
            <v>73.748699999999999</v>
          </cell>
          <cell r="F531">
            <v>73.739999999999995</v>
          </cell>
        </row>
        <row r="532">
          <cell r="A532" t="str">
            <v>001.09.02620</v>
          </cell>
          <cell r="B532" t="str">
            <v>Reparo em esquadria - substituição de batente de peroba, inclusive guarnições -vão de (0,60x2,10)m</v>
          </cell>
          <cell r="C532" t="str">
            <v>JG</v>
          </cell>
          <cell r="D532">
            <v>1</v>
          </cell>
          <cell r="E532">
            <v>95.657700000000006</v>
          </cell>
          <cell r="F532">
            <v>95.65</v>
          </cell>
        </row>
        <row r="533">
          <cell r="A533" t="str">
            <v>001.09.02640</v>
          </cell>
          <cell r="B533" t="str">
            <v>Reparo em esquadria - substituição de batente de peroba, inclusive guarnições -vão de (0,70x2,10)m</v>
          </cell>
          <cell r="C533" t="str">
            <v>JG</v>
          </cell>
          <cell r="D533">
            <v>1</v>
          </cell>
          <cell r="E533">
            <v>94.263499999999993</v>
          </cell>
          <cell r="F533">
            <v>94.26</v>
          </cell>
        </row>
        <row r="534">
          <cell r="A534" t="str">
            <v>001.09.02660</v>
          </cell>
          <cell r="B534" t="str">
            <v>Reparo em esquadria - substituição de batente de peroba, inclusive guarnições -vão de (0,80x2,10)m</v>
          </cell>
          <cell r="C534" t="str">
            <v>JG</v>
          </cell>
          <cell r="D534">
            <v>1</v>
          </cell>
          <cell r="E534">
            <v>102.5497</v>
          </cell>
          <cell r="F534">
            <v>102.54</v>
          </cell>
        </row>
        <row r="535">
          <cell r="A535" t="str">
            <v>001.10</v>
          </cell>
          <cell r="B535" t="str">
            <v>REVESTIMENTO</v>
          </cell>
          <cell r="E535">
            <v>1048.5709999999999</v>
          </cell>
        </row>
        <row r="536">
          <cell r="A536" t="str">
            <v>001.10.00020</v>
          </cell>
          <cell r="B536" t="str">
            <v>Chapisco de aderência c/argamassa de cimento e areia traço 1:3 e= 5 mm</v>
          </cell>
          <cell r="C536" t="str">
            <v>m2</v>
          </cell>
          <cell r="D536">
            <v>1</v>
          </cell>
          <cell r="E536">
            <v>2.0068000000000001</v>
          </cell>
          <cell r="F536">
            <v>2</v>
          </cell>
        </row>
        <row r="537">
          <cell r="A537" t="str">
            <v>001.10.00040</v>
          </cell>
          <cell r="B537" t="str">
            <v>Chapisco de acab.c/argam.de cimento e pedrisco traço 1:4  e= 7 mm</v>
          </cell>
          <cell r="C537" t="str">
            <v>m2</v>
          </cell>
          <cell r="D537">
            <v>1</v>
          </cell>
          <cell r="E537">
            <v>3.0085000000000002</v>
          </cell>
          <cell r="F537">
            <v>3</v>
          </cell>
        </row>
        <row r="538">
          <cell r="A538" t="str">
            <v>001.10.00080</v>
          </cell>
          <cell r="B538" t="str">
            <v>Emboço c/argamassa mista 1:4 c/100 kg de cimento</v>
          </cell>
          <cell r="C538" t="str">
            <v>M2</v>
          </cell>
          <cell r="D538">
            <v>1</v>
          </cell>
          <cell r="E538">
            <v>6.2489999999999997</v>
          </cell>
          <cell r="F538">
            <v>6.24</v>
          </cell>
        </row>
        <row r="539">
          <cell r="A539" t="str">
            <v>001.10.00100</v>
          </cell>
          <cell r="B539" t="str">
            <v>Reboco paulista usando argamassa mista de cimento cal e areia no traço 1:2:8 com 20 mm de espessura</v>
          </cell>
          <cell r="C539" t="str">
            <v>m2</v>
          </cell>
          <cell r="D539">
            <v>1</v>
          </cell>
          <cell r="E539">
            <v>8.5328999999999997</v>
          </cell>
          <cell r="F539">
            <v>8.5299999999999994</v>
          </cell>
        </row>
        <row r="540">
          <cell r="A540" t="str">
            <v>001.10.00120</v>
          </cell>
          <cell r="B540" t="str">
            <v>Reboco c/ argamassa de cal em pasta e areia fina peneirada no traço 1:2 (espessura 0.6 cm)</v>
          </cell>
          <cell r="C540" t="str">
            <v>M2</v>
          </cell>
          <cell r="D540">
            <v>1</v>
          </cell>
          <cell r="E540">
            <v>4.1721000000000004</v>
          </cell>
          <cell r="F540">
            <v>4.17</v>
          </cell>
        </row>
        <row r="541">
          <cell r="A541" t="str">
            <v>001.10.00140</v>
          </cell>
          <cell r="B541" t="str">
            <v>Revestimento comum emboçado c/argamassa mista de cimento cal e areia 1:4:12 e rebocada c/ argamassa  de cal e areia 1:2 superf. desenpen.</v>
          </cell>
          <cell r="C541" t="str">
            <v>M2</v>
          </cell>
          <cell r="D541">
            <v>1</v>
          </cell>
          <cell r="E541">
            <v>14.628299999999999</v>
          </cell>
          <cell r="F541">
            <v>14.62</v>
          </cell>
        </row>
        <row r="542">
          <cell r="A542" t="str">
            <v>001.10.00160</v>
          </cell>
          <cell r="B542" t="str">
            <v>Revestimento rústico emboco c/argam.mista 1:4/12 e reboco aplicado à peneira fina c/ argamassa de cimento e areia</v>
          </cell>
          <cell r="C542" t="str">
            <v>M2</v>
          </cell>
          <cell r="D542">
            <v>1</v>
          </cell>
          <cell r="E542">
            <v>12.6547</v>
          </cell>
          <cell r="F542">
            <v>12.65</v>
          </cell>
        </row>
        <row r="543">
          <cell r="A543" t="str">
            <v>001.10.00180</v>
          </cell>
          <cell r="B543" t="str">
            <v>Reboco barra lisa com argamassa de cimento e areia 1:1.5 com impermeabilizante inclusive emboço de cimento e areia 1:4</v>
          </cell>
          <cell r="C543" t="str">
            <v>M2</v>
          </cell>
          <cell r="D543">
            <v>1</v>
          </cell>
          <cell r="E543">
            <v>17.7563</v>
          </cell>
          <cell r="F543">
            <v>17.75</v>
          </cell>
        </row>
        <row r="544">
          <cell r="A544" t="str">
            <v>001.10.00200</v>
          </cell>
          <cell r="B544" t="str">
            <v>Revestimento de parede c/pastilhas de porcelana c/argamassa mista de cal e pasta peneirada e pura areia fina seca e peneirada no traço 1:3 c/ 100 kg de cimento as juntas são tomadas c/ cimento branco e caolim</v>
          </cell>
          <cell r="C544" t="str">
            <v>M2</v>
          </cell>
          <cell r="D544">
            <v>1</v>
          </cell>
          <cell r="E544">
            <v>54.834099999999999</v>
          </cell>
          <cell r="F544">
            <v>54.83</v>
          </cell>
        </row>
        <row r="545">
          <cell r="A545" t="str">
            <v>001.10.00240</v>
          </cell>
          <cell r="B545" t="str">
            <v>Revestimento com azulejo plano bisotados 15x15 cm branco  com  juntas de amarração ou prumo, o emboço com argamassa mista 1:5:10 será perfeitamente desempenado , assentado com argamassa mista 1:4:8 tomando toda a superfície do azulejo, rejun</v>
          </cell>
          <cell r="C545" t="str">
            <v>M2</v>
          </cell>
          <cell r="D545">
            <v>1</v>
          </cell>
          <cell r="E545">
            <v>35.036299999999997</v>
          </cell>
          <cell r="F545">
            <v>35.03</v>
          </cell>
        </row>
        <row r="546">
          <cell r="A546" t="str">
            <v>001.10.00260</v>
          </cell>
          <cell r="B546" t="str">
            <v>Revestimento com azulejo planos bisotados ou lisos 15x15 cm de cor com juntas amarração ou prumo, o emboço com argamassa mista 1:5:10 sera perfeitamente desempenado, assentamento com argamassa mista 1:4:8, tomando toda a superfície do azulejo</v>
          </cell>
          <cell r="C546" t="str">
            <v>M2</v>
          </cell>
          <cell r="D546">
            <v>1</v>
          </cell>
          <cell r="E546">
            <v>25.021599999999999</v>
          </cell>
          <cell r="F546">
            <v>25.02</v>
          </cell>
        </row>
        <row r="547">
          <cell r="A547" t="str">
            <v>001.10.00280</v>
          </cell>
          <cell r="B547" t="str">
            <v>Revestimento com azulejo branco empregando pasta de argamassa colante, inclusive rejuntamento</v>
          </cell>
          <cell r="C547" t="str">
            <v>M2</v>
          </cell>
          <cell r="D547">
            <v>1</v>
          </cell>
          <cell r="E547">
            <v>22.045000000000002</v>
          </cell>
          <cell r="F547">
            <v>22.04</v>
          </cell>
        </row>
        <row r="548">
          <cell r="A548" t="str">
            <v>001.10.00300</v>
          </cell>
          <cell r="B548" t="str">
            <v>Revestimento com azulejo decorado empregando pasta de argamassa colante</v>
          </cell>
          <cell r="C548" t="str">
            <v>M2</v>
          </cell>
          <cell r="D548">
            <v>1</v>
          </cell>
          <cell r="E548">
            <v>20.197099999999999</v>
          </cell>
          <cell r="F548">
            <v>20.190000000000001</v>
          </cell>
        </row>
        <row r="549">
          <cell r="A549" t="str">
            <v>001.10.00320</v>
          </cell>
          <cell r="B549" t="str">
            <v>Revestimento de alvenaria c/ litofina de cerâmica são caetano sobre superfície já regularizada c/ argamassa mista de cimento, cal e areia no traço 1:4:12</v>
          </cell>
          <cell r="C549" t="str">
            <v>M2</v>
          </cell>
          <cell r="D549">
            <v>1</v>
          </cell>
          <cell r="E549">
            <v>30.901599999999998</v>
          </cell>
          <cell r="F549">
            <v>30.9</v>
          </cell>
        </row>
        <row r="550">
          <cell r="A550" t="str">
            <v>001.10.00340</v>
          </cell>
          <cell r="B550" t="str">
            <v>Barra lisa c/ acabamento em nata de cimento comum c/ desempenadeira de aço sobre emboço de cimento e areia 1:4</v>
          </cell>
          <cell r="C550" t="str">
            <v>M2</v>
          </cell>
          <cell r="D550">
            <v>1</v>
          </cell>
          <cell r="E550">
            <v>12.205299999999999</v>
          </cell>
          <cell r="F550">
            <v>12.2</v>
          </cell>
        </row>
        <row r="551">
          <cell r="A551" t="str">
            <v>001.10.00360</v>
          </cell>
          <cell r="B551" t="str">
            <v>Barra lisa c/ acabamento em nata de cimento comum c/ desempenadeira de aço sobre emboço de cimento e areia 1:4:8</v>
          </cell>
          <cell r="C551" t="str">
            <v>M2</v>
          </cell>
          <cell r="D551">
            <v>1</v>
          </cell>
          <cell r="E551">
            <v>11.6805</v>
          </cell>
          <cell r="F551">
            <v>11.68</v>
          </cell>
        </row>
        <row r="552">
          <cell r="A552" t="str">
            <v>001.10.00380</v>
          </cell>
          <cell r="B552" t="str">
            <v>Barra lisa c/ acabamento em nata de cimento branco c/ desempenadeira de aço sobre emboço de cimento e areia 1:4</v>
          </cell>
          <cell r="C552" t="str">
            <v>M2</v>
          </cell>
          <cell r="D552">
            <v>1</v>
          </cell>
          <cell r="E552">
            <v>14.2187</v>
          </cell>
          <cell r="F552">
            <v>14.21</v>
          </cell>
        </row>
        <row r="553">
          <cell r="A553" t="str">
            <v>001.10.00400</v>
          </cell>
          <cell r="B553" t="str">
            <v>Barra lisa c/ acabamento em nata de cimento branco c/ desempenadeira de aço sobre emboço de cimento e areia 1:4:8</v>
          </cell>
          <cell r="C553" t="str">
            <v>M2</v>
          </cell>
          <cell r="D553">
            <v>1</v>
          </cell>
          <cell r="E553">
            <v>14.9528</v>
          </cell>
          <cell r="F553">
            <v>14.95</v>
          </cell>
        </row>
        <row r="554">
          <cell r="A554" t="str">
            <v>001.10.00420</v>
          </cell>
          <cell r="B554" t="str">
            <v>Lambris de tábua macho e fêmea de cedrinho</v>
          </cell>
          <cell r="C554" t="str">
            <v>M2</v>
          </cell>
          <cell r="D554">
            <v>1</v>
          </cell>
          <cell r="E554">
            <v>29.2455</v>
          </cell>
          <cell r="F554">
            <v>29.24</v>
          </cell>
        </row>
        <row r="555">
          <cell r="A555" t="str">
            <v>001.10.00440</v>
          </cell>
          <cell r="B555" t="str">
            <v>Lambris de tábua macho e fêmea de perobinha</v>
          </cell>
          <cell r="C555" t="str">
            <v>M2</v>
          </cell>
          <cell r="D555">
            <v>1</v>
          </cell>
          <cell r="E555">
            <v>26.840499999999999</v>
          </cell>
          <cell r="F555">
            <v>26.84</v>
          </cell>
        </row>
        <row r="556">
          <cell r="A556" t="str">
            <v>001.10.00460</v>
          </cell>
          <cell r="B556" t="str">
            <v>Revestimento de parede c/seixos rolados utilizando argamassa mista 1:4:4</v>
          </cell>
          <cell r="C556" t="str">
            <v>M2</v>
          </cell>
          <cell r="D556">
            <v>1</v>
          </cell>
          <cell r="E556">
            <v>12.148899999999999</v>
          </cell>
          <cell r="F556">
            <v>12.14</v>
          </cell>
        </row>
        <row r="557">
          <cell r="A557" t="str">
            <v>001.10.00480</v>
          </cell>
          <cell r="B557" t="str">
            <v>Revestimento de parede c/pedra cristal utilizando argamassa mista 1:4:4</v>
          </cell>
          <cell r="C557" t="str">
            <v>M2</v>
          </cell>
          <cell r="D557">
            <v>1</v>
          </cell>
          <cell r="E557">
            <v>19.796900000000001</v>
          </cell>
          <cell r="F557">
            <v>19.79</v>
          </cell>
        </row>
        <row r="558">
          <cell r="A558" t="str">
            <v>001.10.00500</v>
          </cell>
          <cell r="B558" t="str">
            <v>Mármore branco 2 cm inclusive emboco paulista alizada no traço 1:4:12 e chapisco de aderência no traço 1:3 cimento e areia</v>
          </cell>
          <cell r="C558" t="str">
            <v>M2</v>
          </cell>
          <cell r="D558">
            <v>1</v>
          </cell>
          <cell r="E558">
            <v>176.9409</v>
          </cell>
          <cell r="F558">
            <v>176.94</v>
          </cell>
        </row>
        <row r="559">
          <cell r="A559" t="str">
            <v>001.10.00520</v>
          </cell>
          <cell r="B559" t="str">
            <v>Mármore travertino(nacional) assente com pasta de argamassa colante e rejuntamento com cimento branco</v>
          </cell>
          <cell r="C559" t="str">
            <v>M2</v>
          </cell>
          <cell r="D559">
            <v>1</v>
          </cell>
          <cell r="E559">
            <v>201.51669999999999</v>
          </cell>
          <cell r="F559">
            <v>201.51</v>
          </cell>
        </row>
        <row r="560">
          <cell r="A560" t="str">
            <v>001.10.00540</v>
          </cell>
          <cell r="B560" t="str">
            <v>Teto em revestimento comum, emboço c/ argamassa mista no traço 1:4:12 e reboco c/ argamassa de cal e areia no traço 1:2 superf. desempenada acabamento camurçado incl chapisco de aderência no traço 1:3 cimento e areia</v>
          </cell>
          <cell r="C560" t="str">
            <v>M2</v>
          </cell>
          <cell r="D560">
            <v>1</v>
          </cell>
          <cell r="E560">
            <v>15.0947</v>
          </cell>
          <cell r="F560">
            <v>15.09</v>
          </cell>
        </row>
        <row r="561">
          <cell r="A561" t="str">
            <v>001.10.00560</v>
          </cell>
          <cell r="B561" t="str">
            <v>Revestimento c/ carpete 8 mm sobre parede</v>
          </cell>
          <cell r="C561" t="str">
            <v>M2</v>
          </cell>
          <cell r="D561">
            <v>1</v>
          </cell>
          <cell r="E561">
            <v>24.814800000000002</v>
          </cell>
          <cell r="F561">
            <v>24.81</v>
          </cell>
        </row>
        <row r="562">
          <cell r="A562" t="str">
            <v>001.10.00580</v>
          </cell>
          <cell r="B562" t="str">
            <v>Revestimento com pedra cristal sobre parede</v>
          </cell>
          <cell r="C562" t="str">
            <v>M2</v>
          </cell>
          <cell r="D562">
            <v>1</v>
          </cell>
          <cell r="E562">
            <v>21.880600000000001</v>
          </cell>
          <cell r="F562">
            <v>21.88</v>
          </cell>
        </row>
        <row r="563">
          <cell r="A563" t="str">
            <v>001.10.00600</v>
          </cell>
          <cell r="B563" t="str">
            <v>Revestimento de parede com cerâmica 10x10 cm, assente com argamassa de cimento e areia 1:5, inclusive rejuntamento e limpeza</v>
          </cell>
          <cell r="C563" t="str">
            <v>M2</v>
          </cell>
          <cell r="D563">
            <v>1</v>
          </cell>
          <cell r="E563">
            <v>56.730400000000003</v>
          </cell>
          <cell r="F563">
            <v>56.73</v>
          </cell>
        </row>
        <row r="564">
          <cell r="A564" t="str">
            <v>001.10.00620</v>
          </cell>
          <cell r="B564" t="str">
            <v>Revestimento de parede com cerâmica 10x20 cm, assente com argamassa de cimento e areia 1:5, inclusive  rejuntamento e limpeza</v>
          </cell>
          <cell r="C564" t="str">
            <v>M2</v>
          </cell>
          <cell r="D564">
            <v>1</v>
          </cell>
          <cell r="E564">
            <v>35.808399999999999</v>
          </cell>
          <cell r="F564">
            <v>35.799999999999997</v>
          </cell>
        </row>
        <row r="565">
          <cell r="A565" t="str">
            <v>001.10.00660</v>
          </cell>
          <cell r="B565" t="str">
            <v>Faixas decorativas para portas e janelas, 10 cm de largura, em argamassa mista de cimento cal e areia</v>
          </cell>
          <cell r="C565" t="str">
            <v>M</v>
          </cell>
          <cell r="D565">
            <v>1</v>
          </cell>
          <cell r="E565">
            <v>4.1898</v>
          </cell>
          <cell r="F565">
            <v>4.18</v>
          </cell>
        </row>
        <row r="566">
          <cell r="A566" t="str">
            <v>001.10.00680</v>
          </cell>
          <cell r="B566" t="str">
            <v>Revestimento de paredes com laminado melaminico colado (formiplac texturizado)</v>
          </cell>
          <cell r="C566" t="str">
            <v>M2</v>
          </cell>
          <cell r="D566">
            <v>1</v>
          </cell>
          <cell r="E566">
            <v>24.002800000000001</v>
          </cell>
          <cell r="F566">
            <v>24</v>
          </cell>
        </row>
        <row r="567">
          <cell r="A567" t="str">
            <v>001.10.00700</v>
          </cell>
          <cell r="B567" t="str">
            <v>Revestimento texturizado, alta camada, aplicado a desempenadeira</v>
          </cell>
          <cell r="C567" t="str">
            <v>M2</v>
          </cell>
          <cell r="D567">
            <v>1</v>
          </cell>
          <cell r="E567">
            <v>21.587499999999999</v>
          </cell>
          <cell r="F567">
            <v>21.58</v>
          </cell>
        </row>
        <row r="568">
          <cell r="A568" t="str">
            <v>001.10.00720</v>
          </cell>
          <cell r="B568" t="str">
            <v>Revestimento c/ argamassa britada espessura = 1,00 cm</v>
          </cell>
          <cell r="C568" t="str">
            <v>M2</v>
          </cell>
          <cell r="D568">
            <v>1</v>
          </cell>
          <cell r="E568">
            <v>42.437600000000003</v>
          </cell>
          <cell r="F568">
            <v>42.43</v>
          </cell>
        </row>
        <row r="569">
          <cell r="A569" t="str">
            <v>001.10.00740</v>
          </cell>
          <cell r="B569" t="str">
            <v>Correção de trincas em paredes, usando ferro de 1/4" e argamassa de cimento e areia 1:3</v>
          </cell>
          <cell r="C569" t="str">
            <v>M</v>
          </cell>
          <cell r="D569">
            <v>1</v>
          </cell>
          <cell r="E569">
            <v>18.587800000000001</v>
          </cell>
          <cell r="F569">
            <v>18.579999999999998</v>
          </cell>
        </row>
        <row r="570">
          <cell r="A570" t="str">
            <v>001.10.00760</v>
          </cell>
          <cell r="B570" t="str">
            <v>Requadro com argamassa de cimento e areia 1:3</v>
          </cell>
          <cell r="C570" t="str">
            <v>M</v>
          </cell>
          <cell r="D570">
            <v>1</v>
          </cell>
          <cell r="E570">
            <v>6.8456000000000001</v>
          </cell>
          <cell r="F570">
            <v>6.84</v>
          </cell>
        </row>
        <row r="571">
          <cell r="A571" t="str">
            <v>001.11</v>
          </cell>
          <cell r="B571" t="str">
            <v>PISOS RODAPÉS SOLEIRAS E PEITORIS</v>
          </cell>
          <cell r="E571">
            <v>1691.9159999999999</v>
          </cell>
        </row>
        <row r="572">
          <cell r="A572" t="str">
            <v>001.11.00020</v>
          </cell>
          <cell r="B572" t="str">
            <v>Preparo e apiloamento do local destinado a receber o piso</v>
          </cell>
          <cell r="C572" t="str">
            <v>M2</v>
          </cell>
          <cell r="D572">
            <v>1</v>
          </cell>
          <cell r="E572">
            <v>5.9371999999999998</v>
          </cell>
          <cell r="F572">
            <v>5.93</v>
          </cell>
        </row>
        <row r="573">
          <cell r="A573" t="str">
            <v>001.11.00040</v>
          </cell>
          <cell r="B573" t="str">
            <v>Regularização de laje ou lastro com argamassa de cimento e areia no traço 1:3</v>
          </cell>
          <cell r="C573" t="str">
            <v>M3</v>
          </cell>
          <cell r="D573">
            <v>1</v>
          </cell>
          <cell r="E573">
            <v>293.01740000000001</v>
          </cell>
          <cell r="F573">
            <v>293.01</v>
          </cell>
        </row>
        <row r="574">
          <cell r="A574" t="str">
            <v>001.11.00060</v>
          </cell>
          <cell r="B574" t="str">
            <v>Lastro de concreto magro no traco 1:3:6 com junta de dilatação de madeira 1.2 cm de espessura formando quadro 2.0 x 2.0 m com 6.0 cm de espessura</v>
          </cell>
          <cell r="C574" t="str">
            <v>M2</v>
          </cell>
          <cell r="D574">
            <v>1</v>
          </cell>
          <cell r="E574">
            <v>13.947900000000001</v>
          </cell>
          <cell r="F574">
            <v>13.94</v>
          </cell>
        </row>
        <row r="575">
          <cell r="A575" t="str">
            <v>001.11.00080</v>
          </cell>
          <cell r="B575" t="str">
            <v>Lastro de concreto 1:3:6 com junta de dilatação seca, formando quadro de 2.00x2.00 m, com 6 cm de espessura</v>
          </cell>
          <cell r="C575" t="str">
            <v>M2</v>
          </cell>
          <cell r="D575">
            <v>1</v>
          </cell>
          <cell r="E575">
            <v>16.139800000000001</v>
          </cell>
          <cell r="F575">
            <v>16.13</v>
          </cell>
        </row>
        <row r="576">
          <cell r="A576" t="str">
            <v>001.11.00100</v>
          </cell>
          <cell r="B576" t="str">
            <v>Lastro de concreto magro traço 1:3:6, com junta de dilatação seca formando quadros de 2.00x2.00m, com 6.00 cm de espessura</v>
          </cell>
          <cell r="C576" t="str">
            <v>M2</v>
          </cell>
          <cell r="D576">
            <v>1</v>
          </cell>
          <cell r="E576">
            <v>16.547799999999999</v>
          </cell>
          <cell r="F576">
            <v>16.54</v>
          </cell>
        </row>
        <row r="577">
          <cell r="A577" t="str">
            <v>001.11.00120</v>
          </cell>
          <cell r="B577" t="str">
            <v>Contrapiso de concreto não estrutural, preparado p/ receber o piso esp.= 6.00 cm</v>
          </cell>
          <cell r="C577" t="str">
            <v>M2</v>
          </cell>
          <cell r="D577">
            <v>1</v>
          </cell>
          <cell r="E577">
            <v>13.947900000000001</v>
          </cell>
          <cell r="F577">
            <v>13.94</v>
          </cell>
        </row>
        <row r="578">
          <cell r="A578" t="str">
            <v>001.11.00140</v>
          </cell>
          <cell r="B578" t="str">
            <v>Placa de concreto 1,20x1,20 m com 6cm de espessura, junta seca moldada in locu</v>
          </cell>
          <cell r="C578" t="str">
            <v>M2</v>
          </cell>
          <cell r="D578">
            <v>1</v>
          </cell>
          <cell r="E578">
            <v>23.045100000000001</v>
          </cell>
          <cell r="F578">
            <v>23.04</v>
          </cell>
        </row>
        <row r="579">
          <cell r="A579" t="str">
            <v>001.11.00160</v>
          </cell>
          <cell r="B579" t="str">
            <v>Piso em volta do edifício constituído por um lastro de concreto de 250 kg cim/m3 c/ espessura igual a 6.00 cm dividido a cada 2.00 m por ripas de peroba de 7.00x1.20cm impermeabilizadas formando juntas de dilatação. o serviço inclui apiloamen</v>
          </cell>
          <cell r="C579" t="str">
            <v>M2</v>
          </cell>
          <cell r="D579">
            <v>1</v>
          </cell>
          <cell r="E579">
            <v>22.328800000000001</v>
          </cell>
          <cell r="F579">
            <v>22.32</v>
          </cell>
        </row>
        <row r="580">
          <cell r="A580" t="str">
            <v>001.11.00180</v>
          </cell>
          <cell r="B580" t="str">
            <v>Cimentado liso queimado c/espessura de 1.5 cm c/argamassa de cimento e areia no traço 1:3</v>
          </cell>
          <cell r="C580" t="str">
            <v>M2</v>
          </cell>
          <cell r="D580">
            <v>1</v>
          </cell>
          <cell r="E580">
            <v>12.291</v>
          </cell>
          <cell r="F580">
            <v>12.29</v>
          </cell>
        </row>
        <row r="581">
          <cell r="A581" t="str">
            <v>001.11.00200</v>
          </cell>
          <cell r="B581" t="str">
            <v>Cimentado liso queimado c/espessura de 2 cm usando argamassa decimento e areia 1:3 c/ juntas plásticas de 19 mm formando quadros de 2.00 x 2.00 m</v>
          </cell>
          <cell r="C581" t="str">
            <v>M2</v>
          </cell>
          <cell r="D581">
            <v>1</v>
          </cell>
          <cell r="E581">
            <v>15.169700000000001</v>
          </cell>
          <cell r="F581">
            <v>15.16</v>
          </cell>
        </row>
        <row r="582">
          <cell r="A582" t="str">
            <v>001.11.00220</v>
          </cell>
          <cell r="B582" t="str">
            <v>Cimentado liso queimado com espessura de 1,5 cm com argamassa de cimento e areia no traço 1:3 com junta de dilatação em ardósia com 7,5 cm de largura, formando quadro 2.00 x 1.00 m, cor natural</v>
          </cell>
          <cell r="C582" t="str">
            <v>M2</v>
          </cell>
          <cell r="D582">
            <v>1</v>
          </cell>
          <cell r="E582">
            <v>15.141400000000001</v>
          </cell>
          <cell r="F582">
            <v>15.14</v>
          </cell>
        </row>
        <row r="583">
          <cell r="A583" t="str">
            <v>001.11.00240</v>
          </cell>
          <cell r="B583" t="str">
            <v>Cimentado liso queimado de cor. com sulcos feitos a colher formando retângulos de 0.82x0.605 m com 2.00 cm de espessura inclusive lastro de concreto 1:3:6, espessura 6.00 cm. juntas de ripa impermeabilizada de 6x1.2cm.</v>
          </cell>
          <cell r="C583" t="str">
            <v>M2</v>
          </cell>
          <cell r="D583">
            <v>1</v>
          </cell>
          <cell r="E583">
            <v>31.053599999999999</v>
          </cell>
          <cell r="F583">
            <v>31.05</v>
          </cell>
        </row>
        <row r="584">
          <cell r="A584" t="str">
            <v>001.11.00260</v>
          </cell>
          <cell r="B584" t="str">
            <v>Cimentado liso queimado com espessura de 1.50 cm com argamassa de cimento e areia  no traço 1:3, com junta de dilatação de tijolo maciço, formando quadro de 2.00x2.00m na cor preta</v>
          </cell>
          <cell r="C584" t="str">
            <v>M2</v>
          </cell>
          <cell r="D584">
            <v>1</v>
          </cell>
          <cell r="E584">
            <v>14.2102</v>
          </cell>
          <cell r="F584">
            <v>14.21</v>
          </cell>
        </row>
        <row r="585">
          <cell r="A585" t="str">
            <v>001.11.00280</v>
          </cell>
          <cell r="B585" t="str">
            <v>Piso em cimentado alizado, c/ pó xadrez vermelho, esp. 1,5cm</v>
          </cell>
          <cell r="C585" t="str">
            <v>M2</v>
          </cell>
          <cell r="D585">
            <v>1</v>
          </cell>
          <cell r="E585">
            <v>30.117599999999999</v>
          </cell>
          <cell r="F585">
            <v>30.11</v>
          </cell>
        </row>
        <row r="586">
          <cell r="A586" t="str">
            <v>001.11.00300</v>
          </cell>
          <cell r="B586" t="str">
            <v>Revestimento de piso c/tijolo comum recozido colocado a chato assente c/ argamassa mista de cal em pasta e areia média ou grossa s/ peneirar no traço 1:4 c/ 100kg de cimento</v>
          </cell>
          <cell r="C586" t="str">
            <v>M2</v>
          </cell>
          <cell r="D586">
            <v>1</v>
          </cell>
          <cell r="E586">
            <v>18.649999999999999</v>
          </cell>
          <cell r="F586">
            <v>18.649999999999999</v>
          </cell>
        </row>
        <row r="587">
          <cell r="A587" t="str">
            <v>001.11.00310</v>
          </cell>
          <cell r="B587" t="str">
            <v>Revestimento com Piso Cerâmico Esmaltado Dim. Media 30 x 30 cm, PI 02, Assentado Com Argamassa Colante Uso Interno, incl. rejuntamento.</v>
          </cell>
          <cell r="C587" t="str">
            <v>m2</v>
          </cell>
          <cell r="D587">
            <v>1</v>
          </cell>
          <cell r="E587">
            <v>17.735700000000001</v>
          </cell>
          <cell r="F587">
            <v>17.73</v>
          </cell>
        </row>
        <row r="588">
          <cell r="A588" t="str">
            <v>001.11.00311</v>
          </cell>
          <cell r="B588" t="str">
            <v>Revestimento com Piso Cerâmico Esmaltado Dim. Media 30 x 30 cm, PI 03, Assentado Com Argamassa Colante Uso Interno, incl. rejuntamento.</v>
          </cell>
          <cell r="C588" t="str">
            <v>m2</v>
          </cell>
          <cell r="D588">
            <v>1</v>
          </cell>
          <cell r="E588">
            <v>17.735700000000001</v>
          </cell>
          <cell r="F588">
            <v>17.73</v>
          </cell>
        </row>
        <row r="589">
          <cell r="A589" t="str">
            <v>001.11.00312</v>
          </cell>
          <cell r="B589" t="str">
            <v>Revestimento com Piso Cerâmico Esmaltado Dim. Media 30 x 30 cm, PI 04, Assentado Com Argamassa Colante Uso Interno, incl. rejuntamento.</v>
          </cell>
          <cell r="C589" t="str">
            <v>m2</v>
          </cell>
          <cell r="D589">
            <v>1</v>
          </cell>
          <cell r="E589">
            <v>18.835699999999999</v>
          </cell>
          <cell r="F589">
            <v>18.829999999999998</v>
          </cell>
        </row>
        <row r="590">
          <cell r="A590" t="str">
            <v>001.11.00313</v>
          </cell>
          <cell r="B590" t="str">
            <v>Revestimento com Piso Cerâmico Esmaltado Dim. Media 30 x 30 cm, PI 05, Assentado Com Argamassa Colante Uso Interno, incl. rejuntamento.</v>
          </cell>
          <cell r="C590" t="str">
            <v>m2</v>
          </cell>
          <cell r="D590">
            <v>1</v>
          </cell>
          <cell r="E590">
            <v>18.835699999999999</v>
          </cell>
          <cell r="F590">
            <v>18.829999999999998</v>
          </cell>
        </row>
        <row r="591">
          <cell r="A591" t="str">
            <v>001.11.00321</v>
          </cell>
          <cell r="B591" t="str">
            <v>Revestimento de pisos e lajotas cerâmicas 30x30 cm assente c/argamassa de cimento e areia 1:4</v>
          </cell>
          <cell r="C591" t="str">
            <v>M2</v>
          </cell>
          <cell r="D591">
            <v>1</v>
          </cell>
          <cell r="E591">
            <v>22.092600000000001</v>
          </cell>
          <cell r="F591">
            <v>22.09</v>
          </cell>
        </row>
        <row r="592">
          <cell r="A592" t="str">
            <v>001.11.00341</v>
          </cell>
          <cell r="B592" t="str">
            <v>Assentamento de ladrilho hidráulico, assente com argamassa mista de cimento, cal e areia 1:0,5:5</v>
          </cell>
          <cell r="C592" t="str">
            <v>M2</v>
          </cell>
          <cell r="D592">
            <v>1</v>
          </cell>
          <cell r="E592">
            <v>27.361599999999999</v>
          </cell>
          <cell r="F592">
            <v>27.36</v>
          </cell>
        </row>
        <row r="593">
          <cell r="A593" t="str">
            <v>001.11.00361</v>
          </cell>
          <cell r="B593" t="str">
            <v>Revestimento de piso com cerâmica decorada 15x15cm assente com argamass mista de cimento cal e areia no traço 1:0.50:5</v>
          </cell>
          <cell r="C593" t="str">
            <v>M2</v>
          </cell>
          <cell r="D593">
            <v>1</v>
          </cell>
          <cell r="E593">
            <v>30.411100000000001</v>
          </cell>
          <cell r="F593">
            <v>30.41</v>
          </cell>
        </row>
        <row r="594">
          <cell r="A594" t="str">
            <v>001.11.00381</v>
          </cell>
          <cell r="B594" t="str">
            <v>Revestimento de piso  com ceramica decorada 20x20cm assente com argamassa mista de cimento cal e areia no traço 1:0.5:5</v>
          </cell>
          <cell r="C594" t="str">
            <v>M2</v>
          </cell>
          <cell r="D594">
            <v>1</v>
          </cell>
          <cell r="E594">
            <v>30.367100000000001</v>
          </cell>
          <cell r="F594">
            <v>30.36</v>
          </cell>
        </row>
        <row r="595">
          <cell r="A595" t="str">
            <v>001.11.00401</v>
          </cell>
          <cell r="B595" t="str">
            <v>Revestimento de piso com ladrilho cerâmico 20x20 cm empregando pasta de cimento colante</v>
          </cell>
          <cell r="C595" t="str">
            <v>M2</v>
          </cell>
          <cell r="D595">
            <v>1</v>
          </cell>
          <cell r="E595">
            <v>19.284700000000001</v>
          </cell>
          <cell r="F595">
            <v>19.28</v>
          </cell>
        </row>
        <row r="596">
          <cell r="A596" t="str">
            <v>001.11.00421</v>
          </cell>
          <cell r="B596" t="str">
            <v>Revestimento de piso com ceramica decorada 25x25 cm, assente com argamassa mista de cimento, cal e areia, traço 1:0.5:5</v>
          </cell>
          <cell r="C596" t="str">
            <v>M2</v>
          </cell>
          <cell r="D596">
            <v>1</v>
          </cell>
          <cell r="E596">
            <v>30.590299999999999</v>
          </cell>
          <cell r="F596">
            <v>30.59</v>
          </cell>
        </row>
        <row r="597">
          <cell r="A597" t="str">
            <v>001.11.00441</v>
          </cell>
          <cell r="B597" t="str">
            <v>Revestimento de piso com lajota colonial</v>
          </cell>
          <cell r="C597" t="str">
            <v>M2</v>
          </cell>
          <cell r="D597">
            <v>1</v>
          </cell>
          <cell r="E597">
            <v>13.8238</v>
          </cell>
          <cell r="F597">
            <v>13.82</v>
          </cell>
        </row>
        <row r="598">
          <cell r="A598" t="str">
            <v>001.11.00461</v>
          </cell>
          <cell r="B598" t="str">
            <v>Revestimento de piso em granilite fundido no local formando quadros de 2.00 m2 de área ( no máximo) com junta plastica colorida e faixa perimétrica de 30 cm na cor preta fazendo meia cana, aplicação de 2 demãos de resina acrilica</v>
          </cell>
          <cell r="C598" t="str">
            <v>m2</v>
          </cell>
          <cell r="D598">
            <v>1</v>
          </cell>
          <cell r="E598">
            <v>18.3734</v>
          </cell>
          <cell r="F598">
            <v>18.37</v>
          </cell>
        </row>
        <row r="599">
          <cell r="A599" t="str">
            <v>001.11.00481</v>
          </cell>
          <cell r="B599" t="str">
            <v>Assentamento de junta plástica de dilatacao p/pisos de 19 mm</v>
          </cell>
          <cell r="C599" t="str">
            <v>ML</v>
          </cell>
          <cell r="D599">
            <v>1</v>
          </cell>
          <cell r="E599">
            <v>1.6783999999999999</v>
          </cell>
          <cell r="F599">
            <v>1.67</v>
          </cell>
        </row>
        <row r="600">
          <cell r="A600" t="str">
            <v>001.11.00501</v>
          </cell>
          <cell r="B600" t="str">
            <v>Revestimento de pisos c/tacos comuns de madeira fixadas c/cola especial sobre lastro de argamassa de cimento e areia no traço 1:4</v>
          </cell>
          <cell r="C600" t="str">
            <v>M2</v>
          </cell>
          <cell r="D600">
            <v>1</v>
          </cell>
          <cell r="E600">
            <v>34.827199999999998</v>
          </cell>
          <cell r="F600">
            <v>34.82</v>
          </cell>
        </row>
        <row r="601">
          <cell r="A601" t="str">
            <v>001.11.00521</v>
          </cell>
          <cell r="B601" t="str">
            <v>Revestimento de pisos em tacos de peróba 7x21 cm de primeira qualidade assentados c/ argamassa de cimento e areia fina meio peneirada no traço 1:3</v>
          </cell>
          <cell r="C601" t="str">
            <v>M2</v>
          </cell>
          <cell r="D601">
            <v>1</v>
          </cell>
          <cell r="E601">
            <v>28.7788</v>
          </cell>
          <cell r="F601">
            <v>28.77</v>
          </cell>
        </row>
        <row r="602">
          <cell r="A602" t="str">
            <v>001.11.00541</v>
          </cell>
          <cell r="B602" t="str">
            <v>Pisos de mármore nacional 40x40 cm de espessura 2 cm assente c/ argamassa mista 1:4 c/100 kg de cimento</v>
          </cell>
          <cell r="C602" t="str">
            <v>M2</v>
          </cell>
          <cell r="D602">
            <v>1</v>
          </cell>
          <cell r="E602">
            <v>137.87280000000001</v>
          </cell>
          <cell r="F602">
            <v>137.87</v>
          </cell>
        </row>
        <row r="603">
          <cell r="A603" t="str">
            <v>001.11.00561</v>
          </cell>
          <cell r="B603" t="str">
            <v>Assentamento de piso de granito verde ubatuba</v>
          </cell>
          <cell r="C603" t="str">
            <v>M2</v>
          </cell>
          <cell r="D603">
            <v>1</v>
          </cell>
          <cell r="E603">
            <v>104.5234</v>
          </cell>
          <cell r="F603">
            <v>104.52</v>
          </cell>
        </row>
        <row r="604">
          <cell r="A604" t="str">
            <v>001.11.00581</v>
          </cell>
          <cell r="B604" t="str">
            <v>Revestimento de piso em ardosia natural 40x40cm cor preta tipo on com resinex</v>
          </cell>
          <cell r="C604" t="str">
            <v>M2</v>
          </cell>
          <cell r="D604">
            <v>1</v>
          </cell>
          <cell r="E604">
            <v>25.912299999999998</v>
          </cell>
          <cell r="F604">
            <v>25.91</v>
          </cell>
        </row>
        <row r="605">
          <cell r="A605" t="str">
            <v>001.11.00601</v>
          </cell>
          <cell r="B605" t="str">
            <v>Revestimento de paviflex sobre lastro ou laje regularizada, assentado com cola especial de 2.00 mm de espessura</v>
          </cell>
          <cell r="C605" t="str">
            <v>M2</v>
          </cell>
          <cell r="D605">
            <v>1</v>
          </cell>
          <cell r="E605">
            <v>41.598199999999999</v>
          </cell>
          <cell r="F605">
            <v>41.59</v>
          </cell>
        </row>
        <row r="606">
          <cell r="A606" t="str">
            <v>001.11.00621</v>
          </cell>
          <cell r="B606" t="str">
            <v>Revestimento de paviflex sobre lastro ou laje regularizada, assentado com cola especial de 3.20 mm de espessura</v>
          </cell>
          <cell r="C606" t="str">
            <v>M2</v>
          </cell>
          <cell r="D606">
            <v>1</v>
          </cell>
          <cell r="E606">
            <v>60.3932</v>
          </cell>
          <cell r="F606">
            <v>60.39</v>
          </cell>
        </row>
        <row r="607">
          <cell r="A607" t="str">
            <v>001.11.00641</v>
          </cell>
          <cell r="B607" t="str">
            <v>Revestimento de paviflex sobre lastro ou laje regularizada, assentado com cola especial de 1.60 mm de espessura</v>
          </cell>
          <cell r="C607" t="str">
            <v>M2</v>
          </cell>
          <cell r="D607">
            <v>1</v>
          </cell>
          <cell r="E607">
            <v>35.193199999999997</v>
          </cell>
          <cell r="F607">
            <v>35.19</v>
          </cell>
        </row>
        <row r="608">
          <cell r="A608" t="str">
            <v>001.11.00661</v>
          </cell>
          <cell r="B608" t="str">
            <v>Carpete 8mm na cor verde musgo</v>
          </cell>
          <cell r="C608" t="str">
            <v>M2</v>
          </cell>
          <cell r="D608">
            <v>1</v>
          </cell>
          <cell r="E608">
            <v>23</v>
          </cell>
          <cell r="F608">
            <v>23</v>
          </cell>
        </row>
        <row r="609">
          <cell r="A609" t="str">
            <v>001.11.00681</v>
          </cell>
          <cell r="B609" t="str">
            <v>Revestimento da escada (degrau e espelho) c/ ardósia preta tipo on c/ resinex</v>
          </cell>
          <cell r="C609" t="str">
            <v>M2</v>
          </cell>
          <cell r="D609">
            <v>1</v>
          </cell>
          <cell r="E609">
            <v>31.225899999999999</v>
          </cell>
          <cell r="F609">
            <v>31.22</v>
          </cell>
        </row>
        <row r="610">
          <cell r="A610" t="str">
            <v>001.11.00701</v>
          </cell>
          <cell r="B610" t="str">
            <v>Piso de concreto fck=15,0 mpa, armado com tela de aço ca-60 4.2 com malha 15x15 cm - esp.15 cm</v>
          </cell>
          <cell r="C610" t="str">
            <v>M2</v>
          </cell>
          <cell r="D610">
            <v>1</v>
          </cell>
          <cell r="E610">
            <v>41.467300000000002</v>
          </cell>
          <cell r="F610">
            <v>41.46</v>
          </cell>
        </row>
        <row r="611">
          <cell r="A611" t="str">
            <v>001.11.00721</v>
          </cell>
          <cell r="B611" t="str">
            <v>Assentamento de rodapé de cimentado usando argamassa de cimento e areia 1:3 com altura de 10 cm, simples</v>
          </cell>
          <cell r="C611" t="str">
            <v>ML</v>
          </cell>
          <cell r="D611">
            <v>1</v>
          </cell>
          <cell r="E611">
            <v>5.5370999999999997</v>
          </cell>
          <cell r="F611">
            <v>5.53</v>
          </cell>
        </row>
        <row r="612">
          <cell r="A612" t="str">
            <v>001.11.00741</v>
          </cell>
          <cell r="B612" t="str">
            <v>Assentamento de rodapé de cimentado usando argamassa de cimento e areia 1:3 com altura de 10 cm, de cor</v>
          </cell>
          <cell r="C612" t="str">
            <v>ML</v>
          </cell>
          <cell r="D612">
            <v>1</v>
          </cell>
          <cell r="E612">
            <v>6.4656000000000002</v>
          </cell>
          <cell r="F612">
            <v>6.46</v>
          </cell>
        </row>
        <row r="613">
          <cell r="A613" t="str">
            <v>001.11.00761</v>
          </cell>
          <cell r="B613" t="str">
            <v>Assentamento de rodapés para pisos em ceramica 30x30</v>
          </cell>
          <cell r="C613" t="str">
            <v>ML</v>
          </cell>
          <cell r="D613">
            <v>1</v>
          </cell>
          <cell r="E613">
            <v>6.8962000000000003</v>
          </cell>
          <cell r="F613">
            <v>6.89</v>
          </cell>
        </row>
        <row r="614">
          <cell r="A614" t="str">
            <v>001.11.00781</v>
          </cell>
          <cell r="B614" t="str">
            <v>Assentamento de rodapés de de madeira de 10 cm de altura</v>
          </cell>
          <cell r="C614" t="str">
            <v>ML</v>
          </cell>
          <cell r="D614">
            <v>1</v>
          </cell>
          <cell r="E614">
            <v>6.9236000000000004</v>
          </cell>
          <cell r="F614">
            <v>6.92</v>
          </cell>
        </row>
        <row r="615">
          <cell r="A615" t="str">
            <v>001.11.00801</v>
          </cell>
          <cell r="B615" t="str">
            <v>Assentamento de rodapés de de granilite c/10 cm de altura utilizando argamassa mista de cal em pasta e areia média ou grossa s/ peneirar no traço 1:3 c/ 10 kg de cimento</v>
          </cell>
          <cell r="C615" t="str">
            <v>ML</v>
          </cell>
          <cell r="D615">
            <v>1</v>
          </cell>
          <cell r="E615">
            <v>7.4447000000000001</v>
          </cell>
          <cell r="F615">
            <v>7.44</v>
          </cell>
        </row>
        <row r="616">
          <cell r="A616" t="str">
            <v>001.11.00821</v>
          </cell>
          <cell r="B616" t="str">
            <v>Assentamento de mármore c/10 cm de altura e 2.00 cm de espessura</v>
          </cell>
          <cell r="C616" t="str">
            <v>ML</v>
          </cell>
          <cell r="D616">
            <v>1</v>
          </cell>
          <cell r="E616">
            <v>19.663799999999998</v>
          </cell>
          <cell r="F616">
            <v>19.66</v>
          </cell>
        </row>
        <row r="617">
          <cell r="A617" t="str">
            <v>001.11.00841</v>
          </cell>
          <cell r="B617" t="str">
            <v>Assentamento de rodapé de cerâmica empregando pasta de argamassa de cimento colante</v>
          </cell>
          <cell r="C617" t="str">
            <v>ML</v>
          </cell>
          <cell r="D617">
            <v>1</v>
          </cell>
          <cell r="E617">
            <v>2.1598999999999999</v>
          </cell>
          <cell r="F617">
            <v>2.15</v>
          </cell>
        </row>
        <row r="618">
          <cell r="A618" t="str">
            <v>001.11.00861</v>
          </cell>
          <cell r="B618" t="str">
            <v>Assentamento de paviflex c/9 cm de altura assente com cola especial</v>
          </cell>
          <cell r="C618" t="str">
            <v>ML</v>
          </cell>
          <cell r="D618">
            <v>1</v>
          </cell>
          <cell r="E618">
            <v>3.31</v>
          </cell>
          <cell r="F618">
            <v>3.31</v>
          </cell>
        </row>
        <row r="619">
          <cell r="A619" t="str">
            <v>001.11.00881</v>
          </cell>
          <cell r="B619" t="str">
            <v>Cimentado liso queimado ate a altura de 7 cm c/argamassa de cimento e areia no traço 1:3</v>
          </cell>
          <cell r="C619" t="str">
            <v>ML</v>
          </cell>
          <cell r="D619">
            <v>1</v>
          </cell>
          <cell r="E619">
            <v>5.3367000000000004</v>
          </cell>
          <cell r="F619">
            <v>5.33</v>
          </cell>
        </row>
        <row r="620">
          <cell r="A620" t="str">
            <v>001.11.00901</v>
          </cell>
          <cell r="B620" t="str">
            <v>Assentamento de rodapé de madeira de peróba 7x1.5 cm fixados c/tacos de peróba previamente chumbados na alvenaria c/ espaçamento max. de 2.00x2.00 m</v>
          </cell>
          <cell r="C620" t="str">
            <v>ML</v>
          </cell>
          <cell r="D620">
            <v>1</v>
          </cell>
          <cell r="E620">
            <v>22.187100000000001</v>
          </cell>
          <cell r="F620">
            <v>22.18</v>
          </cell>
        </row>
        <row r="621">
          <cell r="A621" t="str">
            <v>001.11.00921</v>
          </cell>
          <cell r="B621" t="str">
            <v>Assentamento de rodapé de ardósia natural</v>
          </cell>
          <cell r="C621" t="str">
            <v>ML</v>
          </cell>
          <cell r="D621">
            <v>1</v>
          </cell>
          <cell r="E621">
            <v>8.0422999999999991</v>
          </cell>
          <cell r="F621">
            <v>8.0399999999999991</v>
          </cell>
        </row>
        <row r="622">
          <cell r="A622" t="str">
            <v>001.11.00941</v>
          </cell>
          <cell r="B622" t="str">
            <v>Assentamento de rodapé de granito na cor verde ubatuba com 7 cm de espessura</v>
          </cell>
          <cell r="C622" t="str">
            <v>ML</v>
          </cell>
          <cell r="D622">
            <v>1</v>
          </cell>
          <cell r="E622">
            <v>19.351800000000001</v>
          </cell>
          <cell r="F622">
            <v>19.350000000000001</v>
          </cell>
        </row>
        <row r="623">
          <cell r="A623" t="str">
            <v>001.11.00961</v>
          </cell>
          <cell r="B623" t="str">
            <v>Assentamento de rodapé de de lajota colonial</v>
          </cell>
          <cell r="C623" t="str">
            <v>ML</v>
          </cell>
          <cell r="D623">
            <v>1</v>
          </cell>
          <cell r="E623">
            <v>8.2182999999999993</v>
          </cell>
          <cell r="F623">
            <v>8.2100000000000009</v>
          </cell>
        </row>
        <row r="624">
          <cell r="A624" t="str">
            <v>001.11.00981</v>
          </cell>
          <cell r="B624" t="str">
            <v>Assentamento de soleiras externas c/ pingadeira ou ressalto penetrando 2.50 cm de c/ lado da alvenaria assentado c/ aragam. de cimento e areia no traço 1:4, de mármore branco marfim 3.00 cm</v>
          </cell>
          <cell r="C624" t="str">
            <v>ML</v>
          </cell>
          <cell r="D624">
            <v>1</v>
          </cell>
          <cell r="E624">
            <v>21.243200000000002</v>
          </cell>
          <cell r="F624">
            <v>21.24</v>
          </cell>
        </row>
        <row r="625">
          <cell r="A625" t="str">
            <v>001.11.01001</v>
          </cell>
          <cell r="B625" t="str">
            <v>Assentamento de soleiras externas c/ pingadeira ou ressalto penetrando 2.50 cm de c/ lado da alvenaria assentado c/ aragam. de cimento e areia no traço 1:4, de granilite</v>
          </cell>
          <cell r="C625" t="str">
            <v>ML</v>
          </cell>
          <cell r="D625">
            <v>1</v>
          </cell>
          <cell r="E625">
            <v>6.6201999999999996</v>
          </cell>
          <cell r="F625">
            <v>6.62</v>
          </cell>
        </row>
        <row r="626">
          <cell r="A626" t="str">
            <v>001.11.01021</v>
          </cell>
          <cell r="B626" t="str">
            <v>Assentamento de soleira interna de 0.15 m de mármore branco marfim 3.00 cmassente c/ argamassa de cimento e areia 1:4 m</v>
          </cell>
          <cell r="C626" t="str">
            <v>ML</v>
          </cell>
          <cell r="D626">
            <v>1</v>
          </cell>
          <cell r="E626">
            <v>20.444099999999999</v>
          </cell>
          <cell r="F626">
            <v>20.440000000000001</v>
          </cell>
        </row>
        <row r="627">
          <cell r="A627" t="str">
            <v>001.11.01041</v>
          </cell>
          <cell r="B627" t="str">
            <v>Assentamento de soleira interna de 0.15 m de granilite  assente c/ argamassa de cimento e areia 1:4 m</v>
          </cell>
          <cell r="C627" t="str">
            <v>ML</v>
          </cell>
          <cell r="D627">
            <v>1</v>
          </cell>
          <cell r="E627">
            <v>7.2201000000000004</v>
          </cell>
          <cell r="F627">
            <v>7.22</v>
          </cell>
        </row>
        <row r="628">
          <cell r="A628" t="str">
            <v>001.11.01061</v>
          </cell>
          <cell r="B628" t="str">
            <v>Assentamento de soleira interna de 0.15 m de ardósia ,assente c/ argamassa de cimento e areia no traço 1:4</v>
          </cell>
          <cell r="C628" t="str">
            <v>ML</v>
          </cell>
          <cell r="D628">
            <v>1</v>
          </cell>
          <cell r="E628">
            <v>11.5098</v>
          </cell>
          <cell r="F628">
            <v>11.5</v>
          </cell>
        </row>
        <row r="629">
          <cell r="A629" t="str">
            <v>001.11.01081</v>
          </cell>
          <cell r="B629" t="str">
            <v>Assentamento de soleira de granito l=0,15m e=2cm</v>
          </cell>
          <cell r="C629" t="str">
            <v>UN</v>
          </cell>
          <cell r="D629">
            <v>1</v>
          </cell>
          <cell r="E629">
            <v>23.568200000000001</v>
          </cell>
          <cell r="F629">
            <v>23.56</v>
          </cell>
        </row>
        <row r="630">
          <cell r="A630" t="str">
            <v>001.11.01101</v>
          </cell>
          <cell r="B630" t="str">
            <v>Assentamento de soleira de granito na cor verde ubatuba l=15 cm</v>
          </cell>
          <cell r="C630" t="str">
            <v>ML</v>
          </cell>
          <cell r="D630">
            <v>1</v>
          </cell>
          <cell r="E630">
            <v>40.668199999999999</v>
          </cell>
          <cell r="F630">
            <v>40.659999999999997</v>
          </cell>
        </row>
        <row r="631">
          <cell r="A631" t="str">
            <v>001.11.01121</v>
          </cell>
          <cell r="B631" t="str">
            <v>Assentamento de peitoril de mármore branco espessura 3.00 cm, assente com argamassa de cimento e areia traço 1:4</v>
          </cell>
          <cell r="C631" t="str">
            <v>ML</v>
          </cell>
          <cell r="D631">
            <v>1</v>
          </cell>
          <cell r="E631">
            <v>17.955200000000001</v>
          </cell>
          <cell r="F631">
            <v>17.95</v>
          </cell>
        </row>
        <row r="632">
          <cell r="A632" t="str">
            <v>001.11.01141</v>
          </cell>
          <cell r="B632" t="str">
            <v>Assentamento de peitoril de granilite espessura 2.50 cm, assente com argamassa de cimento e areia traço 1:4</v>
          </cell>
          <cell r="C632" t="str">
            <v>ML</v>
          </cell>
          <cell r="D632">
            <v>1</v>
          </cell>
          <cell r="E632">
            <v>8.5762</v>
          </cell>
          <cell r="F632">
            <v>8.57</v>
          </cell>
        </row>
        <row r="633">
          <cell r="A633" t="str">
            <v>001.11.01161</v>
          </cell>
          <cell r="B633" t="str">
            <v>Assentamento de peitoril de ardósia polida  espessura 3.00 cm, assente com argamassa de cimento e areia traço 1:4</v>
          </cell>
          <cell r="C633" t="str">
            <v>M2</v>
          </cell>
          <cell r="D633">
            <v>1</v>
          </cell>
          <cell r="E633">
            <v>14.318</v>
          </cell>
          <cell r="F633">
            <v>14.31</v>
          </cell>
        </row>
        <row r="634">
          <cell r="A634" t="str">
            <v>001.11.01181</v>
          </cell>
          <cell r="B634" t="str">
            <v>Assentamento de peitoril interno de mármore branco espessura 2.00 cm, assentes com argamassa de cimento e areia 1:4</v>
          </cell>
          <cell r="C634" t="str">
            <v>ML</v>
          </cell>
          <cell r="D634">
            <v>1</v>
          </cell>
          <cell r="E634">
            <v>18.9711</v>
          </cell>
          <cell r="F634">
            <v>18.97</v>
          </cell>
        </row>
        <row r="635">
          <cell r="A635" t="str">
            <v>001.11.01201</v>
          </cell>
          <cell r="B635" t="str">
            <v>Assentamento de peitoril interno de granilite espessura 2.50 cm, assentes com argamassa de cimento e areia 1:4</v>
          </cell>
          <cell r="C635" t="str">
            <v>ML</v>
          </cell>
          <cell r="D635">
            <v>1</v>
          </cell>
          <cell r="E635">
            <v>5.8211000000000004</v>
          </cell>
          <cell r="F635">
            <v>5.82</v>
          </cell>
        </row>
        <row r="636">
          <cell r="A636" t="str">
            <v>001.12</v>
          </cell>
          <cell r="B636" t="str">
            <v>FORROS</v>
          </cell>
          <cell r="E636">
            <v>568.65700000000004</v>
          </cell>
        </row>
        <row r="637">
          <cell r="A637" t="str">
            <v>001.12.00020</v>
          </cell>
          <cell r="B637" t="str">
            <v>Forro de tábuas de cedrinho 10.00x1.00 cm aplicados em sarrafos 10x2.5 cm espacados de 50x50 cm</v>
          </cell>
          <cell r="C637" t="str">
            <v>M2</v>
          </cell>
          <cell r="D637">
            <v>1</v>
          </cell>
          <cell r="E637">
            <v>28.236599999999999</v>
          </cell>
          <cell r="F637">
            <v>28.23</v>
          </cell>
        </row>
        <row r="638">
          <cell r="A638" t="str">
            <v>001.12.00040</v>
          </cell>
          <cell r="B638" t="str">
            <v>Forro de tábuas de cedrinho 10.00x1.00 cm aplicados em caibros de 5x6 cm espaçados de 50x50 cm</v>
          </cell>
          <cell r="C638" t="str">
            <v>M2</v>
          </cell>
          <cell r="D638">
            <v>1</v>
          </cell>
          <cell r="E638">
            <v>28.808599999999998</v>
          </cell>
          <cell r="F638">
            <v>28.8</v>
          </cell>
        </row>
        <row r="639">
          <cell r="A639" t="str">
            <v>001.12.00060</v>
          </cell>
          <cell r="B639" t="str">
            <v>Forro de tábua de mogno ou cerejeira de 10.00x1.00 cm aplicado em sarrafo de 10x2.5 cm espaçados de 50x50 cm</v>
          </cell>
          <cell r="C639" t="str">
            <v>M2</v>
          </cell>
          <cell r="D639">
            <v>1</v>
          </cell>
          <cell r="E639">
            <v>31.756599999999999</v>
          </cell>
          <cell r="F639">
            <v>31.75</v>
          </cell>
        </row>
        <row r="640">
          <cell r="A640" t="str">
            <v>001.12.00080</v>
          </cell>
          <cell r="B640" t="str">
            <v>Forro de tábua de mogno ou cerejeira de 10.00x1.00 cm aplicado em caibro de 5x6 cm espacados de 50x50 cm</v>
          </cell>
          <cell r="C640" t="str">
            <v>M2</v>
          </cell>
          <cell r="D640">
            <v>1</v>
          </cell>
          <cell r="E640">
            <v>32.328600000000002</v>
          </cell>
          <cell r="F640">
            <v>32.32</v>
          </cell>
        </row>
        <row r="641">
          <cell r="A641" t="str">
            <v>001.12.00100</v>
          </cell>
          <cell r="B641" t="str">
            <v>Cimalha de cedrinho</v>
          </cell>
          <cell r="C641" t="str">
            <v>ML</v>
          </cell>
          <cell r="D641">
            <v>1</v>
          </cell>
          <cell r="E641">
            <v>2.218</v>
          </cell>
          <cell r="F641">
            <v>2.21</v>
          </cell>
        </row>
        <row r="642">
          <cell r="A642" t="str">
            <v>001.12.00120</v>
          </cell>
          <cell r="B642" t="str">
            <v>Cimalha de mogno ou cerejeira</v>
          </cell>
          <cell r="C642" t="str">
            <v>ML</v>
          </cell>
          <cell r="D642">
            <v>1</v>
          </cell>
          <cell r="E642">
            <v>12.888</v>
          </cell>
          <cell r="F642">
            <v>12.88</v>
          </cell>
        </row>
        <row r="643">
          <cell r="A643" t="str">
            <v>001.12.00140</v>
          </cell>
          <cell r="B643" t="str">
            <v>Forro de gesso 60x60 cm liso fixado por meio de arame diretamente na estrutura</v>
          </cell>
          <cell r="C643" t="str">
            <v>m2</v>
          </cell>
          <cell r="D643">
            <v>1</v>
          </cell>
          <cell r="E643">
            <v>17.4818</v>
          </cell>
          <cell r="F643">
            <v>17.48</v>
          </cell>
        </row>
        <row r="644">
          <cell r="A644" t="str">
            <v>001.12.00160</v>
          </cell>
          <cell r="B644" t="str">
            <v>Fornecimento e Instalação de Moldura em Gesso h=7 cm</v>
          </cell>
          <cell r="C644" t="str">
            <v>m</v>
          </cell>
          <cell r="D644">
            <v>1</v>
          </cell>
          <cell r="E644">
            <v>7</v>
          </cell>
          <cell r="F644">
            <v>7</v>
          </cell>
        </row>
        <row r="645">
          <cell r="A645" t="str">
            <v>001.12.00180</v>
          </cell>
          <cell r="B645" t="str">
            <v>Sanca de gesso l=1,20 m</v>
          </cell>
          <cell r="C645" t="str">
            <v>ML</v>
          </cell>
          <cell r="D645">
            <v>1</v>
          </cell>
          <cell r="E645">
            <v>25</v>
          </cell>
          <cell r="F645">
            <v>25</v>
          </cell>
        </row>
        <row r="646">
          <cell r="A646" t="str">
            <v>001.12.00200</v>
          </cell>
          <cell r="B646" t="str">
            <v>Sanca de gesso l=0,30m</v>
          </cell>
          <cell r="C646" t="str">
            <v>ML</v>
          </cell>
          <cell r="D646">
            <v>1</v>
          </cell>
          <cell r="E646">
            <v>9</v>
          </cell>
          <cell r="F646">
            <v>9</v>
          </cell>
        </row>
        <row r="647">
          <cell r="A647" t="str">
            <v>001.12.00220</v>
          </cell>
          <cell r="B647" t="str">
            <v>Forro tipo pacote</v>
          </cell>
          <cell r="C647" t="str">
            <v>M2</v>
          </cell>
          <cell r="D647">
            <v>1</v>
          </cell>
          <cell r="E647">
            <v>46</v>
          </cell>
          <cell r="F647">
            <v>46</v>
          </cell>
        </row>
        <row r="648">
          <cell r="A648" t="str">
            <v>001.12.00240</v>
          </cell>
          <cell r="B648" t="str">
            <v>Forro luxalon</v>
          </cell>
          <cell r="C648" t="str">
            <v>M2</v>
          </cell>
          <cell r="D648">
            <v>1</v>
          </cell>
          <cell r="E648">
            <v>108</v>
          </cell>
          <cell r="F648">
            <v>108</v>
          </cell>
        </row>
        <row r="649">
          <cell r="A649" t="str">
            <v>001.12.00260</v>
          </cell>
          <cell r="B649" t="str">
            <v>Forro eucavid</v>
          </cell>
          <cell r="C649" t="str">
            <v>M2</v>
          </cell>
          <cell r="D649">
            <v>1</v>
          </cell>
          <cell r="E649">
            <v>46</v>
          </cell>
          <cell r="F649">
            <v>46</v>
          </cell>
        </row>
        <row r="650">
          <cell r="A650" t="str">
            <v>001.12.00280</v>
          </cell>
          <cell r="B650" t="str">
            <v>Forro paraline, fixado em estrutura metálica</v>
          </cell>
          <cell r="C650" t="str">
            <v>M2</v>
          </cell>
          <cell r="D650">
            <v>1</v>
          </cell>
          <cell r="E650">
            <v>97.8</v>
          </cell>
          <cell r="F650">
            <v>97.8</v>
          </cell>
        </row>
        <row r="651">
          <cell r="A651" t="str">
            <v>001.12.00300</v>
          </cell>
          <cell r="B651" t="str">
            <v>Forro de telha galvanizada fixado em estrutura metálica</v>
          </cell>
          <cell r="C651" t="str">
            <v>M2</v>
          </cell>
          <cell r="D651">
            <v>1</v>
          </cell>
          <cell r="E651">
            <v>23.029900000000001</v>
          </cell>
          <cell r="F651">
            <v>23.02</v>
          </cell>
        </row>
        <row r="652">
          <cell r="A652" t="str">
            <v>001.12.00320</v>
          </cell>
          <cell r="B652" t="str">
            <v>Fornecimento e Instalação de Forro de pvc branco 200 mm, incl. estrutura para fixação em metalon galvanizado e rodaforro</v>
          </cell>
          <cell r="C652" t="str">
            <v>m2</v>
          </cell>
          <cell r="D652">
            <v>1</v>
          </cell>
          <cell r="E652">
            <v>31</v>
          </cell>
          <cell r="F652">
            <v>31</v>
          </cell>
        </row>
        <row r="653">
          <cell r="A653" t="str">
            <v>001.12.00340</v>
          </cell>
          <cell r="B653" t="str">
            <v>Roda-forro de pvc branco</v>
          </cell>
          <cell r="C653" t="str">
            <v>ML</v>
          </cell>
          <cell r="D653">
            <v>1</v>
          </cell>
          <cell r="E653">
            <v>2.7</v>
          </cell>
          <cell r="F653">
            <v>2.7</v>
          </cell>
        </row>
        <row r="654">
          <cell r="A654" t="str">
            <v>001.12.00360</v>
          </cell>
          <cell r="B654" t="str">
            <v>Substituição de tábuas p/forro de cedrinho</v>
          </cell>
          <cell r="C654" t="str">
            <v>M2</v>
          </cell>
          <cell r="D654">
            <v>1</v>
          </cell>
          <cell r="E654">
            <v>18.1892</v>
          </cell>
          <cell r="F654">
            <v>18.18</v>
          </cell>
        </row>
        <row r="655">
          <cell r="A655" t="str">
            <v>001.12.00380</v>
          </cell>
          <cell r="B655" t="str">
            <v>Repregamento de forro de madeira</v>
          </cell>
          <cell r="C655" t="str">
            <v>M2</v>
          </cell>
          <cell r="D655">
            <v>1</v>
          </cell>
          <cell r="E655">
            <v>1.2197</v>
          </cell>
          <cell r="F655">
            <v>1.21</v>
          </cell>
        </row>
        <row r="656">
          <cell r="A656" t="str">
            <v>001.13</v>
          </cell>
          <cell r="B656" t="str">
            <v>VIDROS</v>
          </cell>
          <cell r="E656">
            <v>1001.52</v>
          </cell>
        </row>
        <row r="657">
          <cell r="A657" t="str">
            <v>001.13.00020</v>
          </cell>
          <cell r="B657" t="str">
            <v>Vidro liso espessura 3.00 mm</v>
          </cell>
          <cell r="C657" t="str">
            <v>M2</v>
          </cell>
          <cell r="D657">
            <v>1</v>
          </cell>
          <cell r="E657">
            <v>43.47</v>
          </cell>
          <cell r="F657">
            <v>43.47</v>
          </cell>
        </row>
        <row r="658">
          <cell r="A658" t="str">
            <v>001.13.00040</v>
          </cell>
          <cell r="B658" t="str">
            <v>Vidro liso espessura 4.00 mm</v>
          </cell>
          <cell r="C658" t="str">
            <v>M2</v>
          </cell>
          <cell r="D658">
            <v>1</v>
          </cell>
          <cell r="E658">
            <v>60.53</v>
          </cell>
          <cell r="F658">
            <v>60.53</v>
          </cell>
        </row>
        <row r="659">
          <cell r="A659" t="str">
            <v>001.13.00060</v>
          </cell>
          <cell r="B659" t="str">
            <v>Vidro liso espessura 5.00 mm</v>
          </cell>
          <cell r="C659" t="str">
            <v>M2</v>
          </cell>
          <cell r="D659">
            <v>1</v>
          </cell>
          <cell r="E659">
            <v>76</v>
          </cell>
          <cell r="F659">
            <v>76</v>
          </cell>
        </row>
        <row r="660">
          <cell r="A660" t="str">
            <v>001.13.00080</v>
          </cell>
          <cell r="B660" t="str">
            <v>Vidro liso espessura 6.00 mm</v>
          </cell>
          <cell r="C660" t="str">
            <v>M2</v>
          </cell>
          <cell r="D660">
            <v>1</v>
          </cell>
          <cell r="E660">
            <v>91.8</v>
          </cell>
          <cell r="F660">
            <v>91.8</v>
          </cell>
        </row>
        <row r="661">
          <cell r="A661" t="str">
            <v>001.13.00100</v>
          </cell>
          <cell r="B661" t="str">
            <v>Vidro martelado espessura 3.00 mm</v>
          </cell>
          <cell r="C661" t="str">
            <v>M2</v>
          </cell>
          <cell r="D661">
            <v>1</v>
          </cell>
          <cell r="E661">
            <v>45.36</v>
          </cell>
          <cell r="F661">
            <v>45.36</v>
          </cell>
        </row>
        <row r="662">
          <cell r="A662" t="str">
            <v>001.13.00120</v>
          </cell>
          <cell r="B662" t="str">
            <v>Vidro canelado comum espessura 4.00 mm</v>
          </cell>
          <cell r="C662" t="str">
            <v>M2</v>
          </cell>
          <cell r="D662">
            <v>1</v>
          </cell>
          <cell r="E662">
            <v>45.36</v>
          </cell>
          <cell r="F662">
            <v>45.36</v>
          </cell>
        </row>
        <row r="663">
          <cell r="A663" t="str">
            <v>001.13.00140</v>
          </cell>
          <cell r="B663" t="str">
            <v>Vidro fumê espessura 4.00 mm</v>
          </cell>
          <cell r="C663" t="str">
            <v>M2</v>
          </cell>
          <cell r="D663">
            <v>1</v>
          </cell>
          <cell r="E663">
            <v>88.2</v>
          </cell>
          <cell r="F663">
            <v>88.2</v>
          </cell>
        </row>
        <row r="664">
          <cell r="A664" t="str">
            <v>001.13.00160</v>
          </cell>
          <cell r="B664" t="str">
            <v>Vidro fumê espessura 5.00 mm</v>
          </cell>
          <cell r="C664" t="str">
            <v>M2</v>
          </cell>
          <cell r="D664">
            <v>1</v>
          </cell>
          <cell r="E664">
            <v>108</v>
          </cell>
          <cell r="F664">
            <v>108</v>
          </cell>
        </row>
        <row r="665">
          <cell r="A665" t="str">
            <v>001.13.00180</v>
          </cell>
          <cell r="B665" t="str">
            <v>Vidro fumê espessura 10.00 mm</v>
          </cell>
          <cell r="C665" t="str">
            <v>M2</v>
          </cell>
          <cell r="D665">
            <v>1</v>
          </cell>
          <cell r="E665">
            <v>210.6</v>
          </cell>
          <cell r="F665">
            <v>210.6</v>
          </cell>
        </row>
        <row r="666">
          <cell r="A666" t="str">
            <v>001.13.00200</v>
          </cell>
          <cell r="B666" t="str">
            <v>Vidro temperado espessura 10 mm ( fumê )</v>
          </cell>
          <cell r="C666" t="str">
            <v>M2</v>
          </cell>
          <cell r="D666">
            <v>1</v>
          </cell>
          <cell r="E666">
            <v>232.2</v>
          </cell>
          <cell r="F666">
            <v>232.2</v>
          </cell>
        </row>
        <row r="667">
          <cell r="A667" t="str">
            <v>001.14</v>
          </cell>
          <cell r="B667" t="str">
            <v>PINTURA</v>
          </cell>
          <cell r="E667">
            <v>592.97050000000002</v>
          </cell>
        </row>
        <row r="668">
          <cell r="A668" t="str">
            <v>001.14.00020</v>
          </cell>
          <cell r="B668" t="str">
            <v>Caiação em paredes e tetos à 03 demãos, externa</v>
          </cell>
          <cell r="C668" t="str">
            <v>M2</v>
          </cell>
          <cell r="D668">
            <v>1</v>
          </cell>
          <cell r="E668">
            <v>2.0295999999999998</v>
          </cell>
          <cell r="F668">
            <v>2.02</v>
          </cell>
        </row>
        <row r="669">
          <cell r="A669" t="str">
            <v>001.14.00040</v>
          </cell>
          <cell r="B669" t="str">
            <v>Caiação em paredes e tetos à 03 demãos, interna</v>
          </cell>
          <cell r="C669" t="str">
            <v>M2</v>
          </cell>
          <cell r="D669">
            <v>1</v>
          </cell>
          <cell r="E669">
            <v>2.0295999999999998</v>
          </cell>
          <cell r="F669">
            <v>2.02</v>
          </cell>
        </row>
        <row r="670">
          <cell r="A670" t="str">
            <v>001.14.00060</v>
          </cell>
          <cell r="B670" t="str">
            <v>Pintura látex pva em superfície rebocada executada como segue: limpeza e lixamento preliminar , uma demão de líquido impermeabilizante, duas demãos de massa corrida pva (se for o caso) e duas demãos de tinta de acabamento</v>
          </cell>
          <cell r="C670" t="str">
            <v>M2</v>
          </cell>
          <cell r="D670">
            <v>1</v>
          </cell>
          <cell r="E670">
            <v>7.5488999999999997</v>
          </cell>
          <cell r="F670">
            <v>7.54</v>
          </cell>
        </row>
        <row r="671">
          <cell r="A671" t="str">
            <v>001.14.00080</v>
          </cell>
          <cell r="B671" t="str">
            <v>Pintura látex pva em superfície rebocada executada como segue: limpeza e lixamento preliminar , uma demão de líquido impermeabilizante, sem massa corrida pva  e duas demãos de tinta de acabamento</v>
          </cell>
          <cell r="C671" t="str">
            <v>M2</v>
          </cell>
          <cell r="D671">
            <v>1</v>
          </cell>
          <cell r="E671">
            <v>5.1978999999999997</v>
          </cell>
          <cell r="F671">
            <v>5.19</v>
          </cell>
        </row>
        <row r="672">
          <cell r="A672" t="str">
            <v>001.14.00100</v>
          </cell>
          <cell r="B672" t="str">
            <v>Pintura com látex acrílico em superfície  rebocada executada como segue: limpeza e lixamento preliminar , uma demão de selador acrílico, duas demãos de massa acrílica (se for o caso) e duas demãos de tinta de acabamento c/ massa acrilica</v>
          </cell>
          <cell r="C672" t="str">
            <v>M2</v>
          </cell>
          <cell r="D672">
            <v>1</v>
          </cell>
          <cell r="E672">
            <v>8.0602</v>
          </cell>
          <cell r="F672">
            <v>8.06</v>
          </cell>
        </row>
        <row r="673">
          <cell r="A673" t="str">
            <v>001.14.00120</v>
          </cell>
          <cell r="B673" t="str">
            <v>Pintura com látex acrílico em superfície  rebocada executada como segue: limpeza e lixamento preliminar , uma demão de selador acrílico, duas demãos de massa acrílica  e duas demãos de tinta de acabamento s/ massa acrilica</v>
          </cell>
          <cell r="C673" t="str">
            <v>m2</v>
          </cell>
          <cell r="D673">
            <v>1</v>
          </cell>
          <cell r="E673">
            <v>5.0857999999999999</v>
          </cell>
          <cell r="F673">
            <v>5.08</v>
          </cell>
        </row>
        <row r="674">
          <cell r="A674" t="str">
            <v>001.14.00140</v>
          </cell>
          <cell r="B674" t="str">
            <v>Pintura de paredes com textura acrílica inclusive selador acrílico</v>
          </cell>
          <cell r="C674" t="str">
            <v>m2</v>
          </cell>
          <cell r="D674">
            <v>1</v>
          </cell>
          <cell r="E674">
            <v>5.7626999999999997</v>
          </cell>
          <cell r="F674">
            <v>5.76</v>
          </cell>
        </row>
        <row r="675">
          <cell r="A675" t="str">
            <v>001.14.00160</v>
          </cell>
          <cell r="B675" t="str">
            <v>Pintura de telhas de fibrocimento com látex acrílico, duas demãos</v>
          </cell>
          <cell r="C675" t="str">
            <v>M2</v>
          </cell>
          <cell r="D675">
            <v>1</v>
          </cell>
          <cell r="E675">
            <v>5.8128000000000002</v>
          </cell>
          <cell r="F675">
            <v>5.81</v>
          </cell>
        </row>
        <row r="676">
          <cell r="A676" t="str">
            <v>001.14.00180</v>
          </cell>
          <cell r="B676" t="str">
            <v>Pintura em esquadria de ferro inclusive lixamento uma demão de zarcão, correções de imperfeições e 02 demãos de tinta base de grafite</v>
          </cell>
          <cell r="C676" t="str">
            <v>M2</v>
          </cell>
          <cell r="D676">
            <v>1</v>
          </cell>
          <cell r="E676">
            <v>11.4672</v>
          </cell>
          <cell r="F676">
            <v>11.46</v>
          </cell>
        </row>
        <row r="677">
          <cell r="A677" t="str">
            <v>001.14.00200</v>
          </cell>
          <cell r="B677" t="str">
            <v>Pintura em esquadria de ferro inclusive lixamento uma demão de zarcão, correções de imperfeições e 02 demãos de tinta base de esmalte</v>
          </cell>
          <cell r="C677" t="str">
            <v>M2</v>
          </cell>
          <cell r="D677">
            <v>1</v>
          </cell>
          <cell r="E677">
            <v>11.155200000000001</v>
          </cell>
          <cell r="F677">
            <v>11.15</v>
          </cell>
        </row>
        <row r="678">
          <cell r="A678" t="str">
            <v>001.14.00220</v>
          </cell>
          <cell r="B678" t="str">
            <v>Pintura em esquadria de ferro inclusive lixamento uma demão de zarcão, correções de imperfeições e 02 demãos de tinta base de alimínio</v>
          </cell>
          <cell r="C678" t="str">
            <v>M2</v>
          </cell>
          <cell r="D678">
            <v>1</v>
          </cell>
          <cell r="E678">
            <v>11.155200000000001</v>
          </cell>
          <cell r="F678">
            <v>11.15</v>
          </cell>
        </row>
        <row r="679">
          <cell r="A679" t="str">
            <v>001.14.00240</v>
          </cell>
          <cell r="B679" t="str">
            <v>Pintura em esquadria de ferro inclusive lixamento uma demão de zarcão, correções de imperfeições e 02 demãos de tinta base de óleo</v>
          </cell>
          <cell r="C679" t="str">
            <v>M2</v>
          </cell>
          <cell r="D679">
            <v>1</v>
          </cell>
          <cell r="E679">
            <v>11.155200000000001</v>
          </cell>
          <cell r="F679">
            <v>11.15</v>
          </cell>
        </row>
        <row r="680">
          <cell r="A680" t="str">
            <v>001.14.00260</v>
          </cell>
          <cell r="B680" t="str">
            <v>Pintura a esmalte em esquadrias de madeira com massa corrida</v>
          </cell>
          <cell r="C680" t="str">
            <v>M2</v>
          </cell>
          <cell r="D680">
            <v>1</v>
          </cell>
          <cell r="E680">
            <v>12.138299999999999</v>
          </cell>
          <cell r="F680">
            <v>12.13</v>
          </cell>
        </row>
        <row r="681">
          <cell r="A681" t="str">
            <v>001.14.00280</v>
          </cell>
          <cell r="B681" t="str">
            <v>Pintura a esmalte em esquadria de madeira sem massa corrida aplicada a 2 ou 3 demãos após os lixamentos preliminares</v>
          </cell>
          <cell r="C681" t="str">
            <v>M2</v>
          </cell>
          <cell r="D681">
            <v>1</v>
          </cell>
          <cell r="E681">
            <v>8.1234000000000002</v>
          </cell>
          <cell r="F681">
            <v>8.1199999999999992</v>
          </cell>
        </row>
        <row r="682">
          <cell r="A682" t="str">
            <v>001.14.00300</v>
          </cell>
          <cell r="B682" t="str">
            <v>Pintura a esmalte com massa corrida em rodpés de madeira à 3 demãos aos após lixamento preliminar</v>
          </cell>
          <cell r="C682" t="str">
            <v>ML</v>
          </cell>
          <cell r="D682">
            <v>1</v>
          </cell>
          <cell r="E682">
            <v>2.4647999999999999</v>
          </cell>
          <cell r="F682">
            <v>2.46</v>
          </cell>
        </row>
        <row r="683">
          <cell r="A683" t="str">
            <v>001.14.00320</v>
          </cell>
          <cell r="B683" t="str">
            <v>Pintura à esmalte em forro de madeira à duas demãos em superfície lixada aparelhada e amassada</v>
          </cell>
          <cell r="C683" t="str">
            <v>M2</v>
          </cell>
          <cell r="D683">
            <v>1</v>
          </cell>
          <cell r="E683">
            <v>11.679399999999999</v>
          </cell>
          <cell r="F683">
            <v>11.67</v>
          </cell>
        </row>
        <row r="684">
          <cell r="A684" t="str">
            <v>001.14.00340</v>
          </cell>
          <cell r="B684" t="str">
            <v>Pintura em estrutura metálica com grafite incl. limpeza com escova de aço e duas demãos de zarcão</v>
          </cell>
          <cell r="C684" t="str">
            <v>M2</v>
          </cell>
          <cell r="D684">
            <v>1</v>
          </cell>
          <cell r="E684">
            <v>5.3582000000000001</v>
          </cell>
          <cell r="F684">
            <v>5.35</v>
          </cell>
        </row>
        <row r="685">
          <cell r="A685" t="str">
            <v>001.14.00360</v>
          </cell>
          <cell r="B685" t="str">
            <v>Pintura em estrutura metálica com alumínio incl. limpeza com escova de aço e duas demãos de zarcão</v>
          </cell>
          <cell r="C685" t="str">
            <v>M2</v>
          </cell>
          <cell r="D685">
            <v>1</v>
          </cell>
          <cell r="E685">
            <v>5.3582000000000001</v>
          </cell>
          <cell r="F685">
            <v>5.35</v>
          </cell>
        </row>
        <row r="686">
          <cell r="A686" t="str">
            <v>001.14.00380</v>
          </cell>
          <cell r="B686" t="str">
            <v>Pintura em estrutura metálica com esmalte incl. limpeza com escova de aço e duas demãos de zarcão</v>
          </cell>
          <cell r="C686" t="str">
            <v>M2</v>
          </cell>
          <cell r="D686">
            <v>1</v>
          </cell>
          <cell r="E686">
            <v>5.3582000000000001</v>
          </cell>
          <cell r="F686">
            <v>5.35</v>
          </cell>
        </row>
        <row r="687">
          <cell r="A687" t="str">
            <v>001.14.00400</v>
          </cell>
          <cell r="B687" t="str">
            <v>Pintura em cobertura metálica zincada inclusive limpeza das superfícies (interna e externa) na face interna.uma demão de tinta base (cromato de zinco) e duas demãos de tinta de acabamento de base sintética,</v>
          </cell>
          <cell r="C687" t="str">
            <v>M2</v>
          </cell>
          <cell r="D687">
            <v>1</v>
          </cell>
          <cell r="E687">
            <v>6.5895000000000001</v>
          </cell>
          <cell r="F687">
            <v>6.58</v>
          </cell>
        </row>
        <row r="688">
          <cell r="A688" t="str">
            <v>001.14.00420</v>
          </cell>
          <cell r="B688" t="str">
            <v>Pintura em cobertura metálica zincada inclusive limpeza das superfícies (interna e externa) na face externa aplicação de emulsão asfáltica a frio na espessura aproximadamente de 1.00 mm, uma demão de acabamento com tinta base de asfalto</v>
          </cell>
          <cell r="C688" t="str">
            <v>M2</v>
          </cell>
          <cell r="D688">
            <v>1</v>
          </cell>
          <cell r="E688">
            <v>13.938700000000001</v>
          </cell>
          <cell r="F688">
            <v>13.93</v>
          </cell>
        </row>
        <row r="689">
          <cell r="A689" t="str">
            <v>001.14.00440</v>
          </cell>
          <cell r="B689" t="str">
            <v>Pintura dos portões de ferro c/ fundo anti-corrosivo e esmalte sintético semi-brilho cores normais, marca renner</v>
          </cell>
          <cell r="C689" t="str">
            <v>M2</v>
          </cell>
          <cell r="D689">
            <v>1</v>
          </cell>
          <cell r="E689">
            <v>11.155200000000001</v>
          </cell>
          <cell r="F689">
            <v>11.15</v>
          </cell>
        </row>
        <row r="690">
          <cell r="A690" t="str">
            <v>001.14.00460</v>
          </cell>
          <cell r="B690" t="str">
            <v>Pintura em tubulações com esmalte sintético, inclusive lixamento e uma demão de zarcão</v>
          </cell>
          <cell r="C690" t="str">
            <v>M2</v>
          </cell>
          <cell r="D690">
            <v>1</v>
          </cell>
          <cell r="E690">
            <v>10.599</v>
          </cell>
          <cell r="F690">
            <v>10.59</v>
          </cell>
        </row>
        <row r="691">
          <cell r="A691" t="str">
            <v>001.14.00480</v>
          </cell>
          <cell r="B691" t="str">
            <v>Pintura sobre calhas e condutores a duas demãos de tinta sintética (esmalte sobre tinta antiferruginosa na face aparente a face interna será tratada c/1 demão de produto betuminoso</v>
          </cell>
          <cell r="C691" t="str">
            <v>M2</v>
          </cell>
          <cell r="D691">
            <v>1</v>
          </cell>
          <cell r="E691">
            <v>3.5421</v>
          </cell>
          <cell r="F691">
            <v>3.54</v>
          </cell>
        </row>
        <row r="692">
          <cell r="A692" t="str">
            <v>001.14.00500</v>
          </cell>
          <cell r="B692" t="str">
            <v>Pintura em paredes internas com esmalte incl 02 demaos de massa corrida pva</v>
          </cell>
          <cell r="C692" t="str">
            <v>m2</v>
          </cell>
          <cell r="D692">
            <v>1</v>
          </cell>
          <cell r="E692">
            <v>8.9776000000000007</v>
          </cell>
          <cell r="F692">
            <v>8.9700000000000006</v>
          </cell>
        </row>
        <row r="693">
          <cell r="A693" t="str">
            <v>001.14.00520</v>
          </cell>
          <cell r="B693" t="str">
            <v>Pintura em paredes internas com esmalte e com retoque de  massa corrida</v>
          </cell>
          <cell r="C693" t="str">
            <v>m2</v>
          </cell>
          <cell r="D693">
            <v>1</v>
          </cell>
          <cell r="E693">
            <v>6.5467000000000004</v>
          </cell>
          <cell r="F693">
            <v>6.54</v>
          </cell>
        </row>
        <row r="694">
          <cell r="A694" t="str">
            <v>001.14.00540</v>
          </cell>
          <cell r="B694" t="str">
            <v>Pintura interan a óleo em paredes com massa corrida executada da seguinte forma: lixamento preliminar a seco com lixa n.1 e limpeza do pó resultante, aparelhamento com 01 demão de líquido base (impermeabilizante) aplicado a trincha ou pincel</v>
          </cell>
          <cell r="C694" t="str">
            <v>M2</v>
          </cell>
          <cell r="D694">
            <v>1</v>
          </cell>
          <cell r="E694">
            <v>12.288600000000001</v>
          </cell>
          <cell r="F694">
            <v>12.28</v>
          </cell>
        </row>
        <row r="695">
          <cell r="A695" t="str">
            <v>001.14.00560</v>
          </cell>
          <cell r="B695" t="str">
            <v>Pintura à óleo em paredes internas, duas demãos, sem massa corrida executada da seguinte forma: lixamento preliminar a seco com lixa n.1 e limpeza do pó resultante - aparelhamento 01 demão com líquidobase (impermeabilizante) - 02 ou 03 demãos</v>
          </cell>
          <cell r="C695" t="str">
            <v>M2</v>
          </cell>
          <cell r="D695">
            <v>1</v>
          </cell>
          <cell r="E695">
            <v>6.5467000000000004</v>
          </cell>
          <cell r="F695">
            <v>6.54</v>
          </cell>
        </row>
        <row r="696">
          <cell r="A696" t="str">
            <v>001.14.00580</v>
          </cell>
          <cell r="B696" t="str">
            <v>Pintura a óleo em esquadrias de madeira c/massa corrida</v>
          </cell>
          <cell r="C696" t="str">
            <v>M2</v>
          </cell>
          <cell r="D696">
            <v>1</v>
          </cell>
          <cell r="E696">
            <v>10.7913</v>
          </cell>
          <cell r="F696">
            <v>10.79</v>
          </cell>
        </row>
        <row r="697">
          <cell r="A697" t="str">
            <v>001.14.00600</v>
          </cell>
          <cell r="B697" t="str">
            <v>Pintura em porta de madeira com tinta a óleo renner ou similar</v>
          </cell>
          <cell r="C697" t="str">
            <v>M2</v>
          </cell>
          <cell r="D697">
            <v>1</v>
          </cell>
          <cell r="E697">
            <v>7.2595999999999998</v>
          </cell>
          <cell r="F697">
            <v>7.25</v>
          </cell>
        </row>
        <row r="698">
          <cell r="A698" t="str">
            <v>001.14.00620</v>
          </cell>
          <cell r="B698" t="str">
            <v>Pintura à óleo em rodapés de madeira à duas demãos após lixamento preliminar com retoques de massa para vedação de juntas, orifícios e outros defeitos</v>
          </cell>
          <cell r="C698" t="str">
            <v>ML</v>
          </cell>
          <cell r="D698">
            <v>1</v>
          </cell>
          <cell r="E698">
            <v>1.4247000000000001</v>
          </cell>
          <cell r="F698">
            <v>1.42</v>
          </cell>
        </row>
        <row r="699">
          <cell r="A699" t="str">
            <v>001.14.00640</v>
          </cell>
          <cell r="B699" t="str">
            <v>Pintura externa à óleo em madeira (portões, cerca, etc) à 03 demãos s/ aparelhamento e emassamento prévio</v>
          </cell>
          <cell r="C699" t="str">
            <v>M2</v>
          </cell>
          <cell r="D699">
            <v>1</v>
          </cell>
          <cell r="E699">
            <v>7.2411000000000003</v>
          </cell>
          <cell r="F699">
            <v>7.24</v>
          </cell>
        </row>
        <row r="700">
          <cell r="A700" t="str">
            <v>001.14.00660</v>
          </cell>
          <cell r="B700" t="str">
            <v>Pintura à óleo em madeiramento aparente (galpões, passadiços e beirais) a 3 demãos sem aparelhamento e emassamento prévio</v>
          </cell>
          <cell r="C700" t="str">
            <v>M2</v>
          </cell>
          <cell r="D700">
            <v>1</v>
          </cell>
          <cell r="E700">
            <v>5.1379000000000001</v>
          </cell>
          <cell r="F700">
            <v>5.13</v>
          </cell>
        </row>
        <row r="701">
          <cell r="A701" t="str">
            <v>001.14.00680</v>
          </cell>
          <cell r="B701" t="str">
            <v>Pintura externa c/ verniz plástico a base de poliuretano (verniz de barco) aplicado à 3 demãos sobre esquadrias e peça de madeira expostas ao tempo convenientemente intercalado entre as demãos</v>
          </cell>
          <cell r="C701" t="str">
            <v>M2</v>
          </cell>
          <cell r="D701">
            <v>1</v>
          </cell>
          <cell r="E701">
            <v>6.3966000000000003</v>
          </cell>
          <cell r="F701">
            <v>6.39</v>
          </cell>
        </row>
        <row r="702">
          <cell r="A702" t="str">
            <v>001.14.00700</v>
          </cell>
          <cell r="B702" t="str">
            <v>Pintura envernizamento de alvenaria aparente inclusive a preparação da superfície em 02 demãos</v>
          </cell>
          <cell r="C702" t="str">
            <v>M2</v>
          </cell>
          <cell r="D702">
            <v>1</v>
          </cell>
          <cell r="E702">
            <v>6.3194999999999997</v>
          </cell>
          <cell r="F702">
            <v>6.31</v>
          </cell>
        </row>
        <row r="703">
          <cell r="A703" t="str">
            <v>001.14.00720</v>
          </cell>
          <cell r="B703" t="str">
            <v>Pintura com verniz acrílico sobre paredes de concreto aplicado à duas demãos</v>
          </cell>
          <cell r="C703" t="str">
            <v>M2</v>
          </cell>
          <cell r="D703">
            <v>1</v>
          </cell>
          <cell r="E703">
            <v>4.5887000000000002</v>
          </cell>
          <cell r="F703">
            <v>4.58</v>
          </cell>
        </row>
        <row r="704">
          <cell r="A704" t="str">
            <v>001.14.00740</v>
          </cell>
          <cell r="B704" t="str">
            <v>Envernizamento interno em esquadrias ou forro de madeira executador da seguinte forma:lixamento e limpeza preliminar, correção de defeitos com massa incolor seguido de lixamento, duas demãos de verniz de  aparelho e lixamento e 02 demãos de verniz</v>
          </cell>
          <cell r="C704" t="str">
            <v>m2</v>
          </cell>
          <cell r="D704">
            <v>1</v>
          </cell>
          <cell r="E704">
            <v>6.9894999999999996</v>
          </cell>
          <cell r="F704">
            <v>6.98</v>
          </cell>
        </row>
        <row r="705">
          <cell r="A705" t="str">
            <v>001.14.00780</v>
          </cell>
          <cell r="B705" t="str">
            <v>Pintura - envernizamento de rodapés de madeira lixada e aparelhada com retoque de massa para correção de juntas e orifícios, verniz e acabamento aplicado em duas demãos a pincel</v>
          </cell>
          <cell r="C705" t="str">
            <v>M2</v>
          </cell>
          <cell r="D705">
            <v>1</v>
          </cell>
          <cell r="E705">
            <v>1.3159000000000001</v>
          </cell>
          <cell r="F705">
            <v>1.31</v>
          </cell>
        </row>
        <row r="706">
          <cell r="A706" t="str">
            <v>001.14.00800</v>
          </cell>
          <cell r="B706" t="str">
            <v>Pintura - envernizamento de rodapés de madeira lixada e aparelhada com retoque de massa para correção de juntas e orifícios, verniz e acabamento aplicado em duas demãos a boneca</v>
          </cell>
          <cell r="C706" t="str">
            <v>M2</v>
          </cell>
          <cell r="D706">
            <v>1</v>
          </cell>
          <cell r="E706">
            <v>1.4247000000000001</v>
          </cell>
          <cell r="F706">
            <v>1.42</v>
          </cell>
        </row>
        <row r="707">
          <cell r="A707" t="str">
            <v>001.14.00820</v>
          </cell>
          <cell r="B707" t="str">
            <v>Enceramento de madeira à boneca (portas, lambris, painéis  divisões) recomendada apenas para madeiras nobres como imbuia, caviúna, perobinha do campo, jacarandá, etc. e executado como segue: limpeza e lixamento preliminar, obturação de orifíc</v>
          </cell>
          <cell r="C707" t="str">
            <v>M2</v>
          </cell>
          <cell r="D707">
            <v>1</v>
          </cell>
          <cell r="E707">
            <v>6.3776000000000002</v>
          </cell>
          <cell r="F707">
            <v>6.37</v>
          </cell>
        </row>
        <row r="708">
          <cell r="A708" t="str">
            <v>001.14.00840</v>
          </cell>
          <cell r="B708" t="str">
            <v>Pintura externa em madeira aparente c/ líquido imunizante aplicado à brocha, pistola ou por imersão de acordo com as especificações  do fabricante</v>
          </cell>
          <cell r="C708" t="str">
            <v>M2</v>
          </cell>
          <cell r="D708">
            <v>1</v>
          </cell>
          <cell r="E708">
            <v>1.6344000000000001</v>
          </cell>
          <cell r="F708">
            <v>1.63</v>
          </cell>
        </row>
        <row r="709">
          <cell r="A709" t="str">
            <v>001.14.00860</v>
          </cell>
          <cell r="B709" t="str">
            <v>Pintura c/nata de cimento</v>
          </cell>
          <cell r="C709" t="str">
            <v>M2</v>
          </cell>
          <cell r="D709">
            <v>1</v>
          </cell>
          <cell r="E709">
            <v>2.0085999999999999</v>
          </cell>
          <cell r="F709">
            <v>2</v>
          </cell>
        </row>
        <row r="710">
          <cell r="A710" t="str">
            <v>001.14.00880</v>
          </cell>
          <cell r="B710" t="str">
            <v>Pintura novacor piso</v>
          </cell>
          <cell r="C710" t="str">
            <v>M2</v>
          </cell>
          <cell r="D710">
            <v>1</v>
          </cell>
          <cell r="E710">
            <v>3.6829999999999998</v>
          </cell>
          <cell r="F710">
            <v>3.68</v>
          </cell>
        </row>
        <row r="711">
          <cell r="A711" t="str">
            <v>001.14.00900</v>
          </cell>
          <cell r="B711" t="str">
            <v>Resina aplicada a duas demaos em pisos diversos</v>
          </cell>
          <cell r="C711" t="str">
            <v>M2</v>
          </cell>
          <cell r="D711">
            <v>1</v>
          </cell>
          <cell r="E711">
            <v>1.9704999999999999</v>
          </cell>
          <cell r="F711">
            <v>1.97</v>
          </cell>
        </row>
        <row r="712">
          <cell r="A712" t="str">
            <v>001.14.00920</v>
          </cell>
          <cell r="B712" t="str">
            <v>Raspagem, lixamento e aplicacao de sinteco fosco e semi-fosco</v>
          </cell>
          <cell r="C712" t="str">
            <v>M2</v>
          </cell>
          <cell r="D712">
            <v>1</v>
          </cell>
          <cell r="E712">
            <v>6.0164999999999997</v>
          </cell>
          <cell r="F712">
            <v>6.01</v>
          </cell>
        </row>
        <row r="713">
          <cell r="A713" t="str">
            <v>001.14.00940</v>
          </cell>
          <cell r="B713" t="str">
            <v>Pintura em concreto aparente com silicone aplicado a duas demãos</v>
          </cell>
          <cell r="C713" t="str">
            <v>m2</v>
          </cell>
          <cell r="D713">
            <v>1</v>
          </cell>
          <cell r="E713">
            <v>5.9813000000000001</v>
          </cell>
          <cell r="F713">
            <v>5.98</v>
          </cell>
        </row>
        <row r="714">
          <cell r="A714" t="str">
            <v>001.14.00960</v>
          </cell>
          <cell r="B714" t="str">
            <v>Pintura do nome do estado e da atividade</v>
          </cell>
          <cell r="C714" t="str">
            <v>UN</v>
          </cell>
          <cell r="D714">
            <v>1</v>
          </cell>
          <cell r="E714">
            <v>188.68</v>
          </cell>
          <cell r="F714">
            <v>188.68</v>
          </cell>
        </row>
        <row r="715">
          <cell r="A715" t="str">
            <v>001.14.00980</v>
          </cell>
          <cell r="B715" t="str">
            <v>Pintura com tinta epóxi sobre massa corrida em paredes executadas com segue: lixamento das superfícies rebocadas - cuidadosa remoção do pó preferivelmente com jato de ar- aplicação de 02 demãos de massa corrida a base de epoxi com desempenade</v>
          </cell>
          <cell r="C715" t="str">
            <v>M2</v>
          </cell>
          <cell r="D715">
            <v>1</v>
          </cell>
          <cell r="E715">
            <v>35.031999999999996</v>
          </cell>
          <cell r="F715">
            <v>35.03</v>
          </cell>
        </row>
        <row r="716">
          <cell r="A716" t="str">
            <v>001.14.01000</v>
          </cell>
          <cell r="B716" t="str">
            <v>Pintura osmocolor em peças de madeira (esquadrias, forros, etc.) incolor, aplicado a duas demãos</v>
          </cell>
          <cell r="C716" t="str">
            <v>M2</v>
          </cell>
          <cell r="D716">
            <v>1</v>
          </cell>
          <cell r="E716">
            <v>4.2371999999999996</v>
          </cell>
          <cell r="F716">
            <v>4.2300000000000004</v>
          </cell>
        </row>
        <row r="717">
          <cell r="A717" t="str">
            <v>001.14.01020</v>
          </cell>
          <cell r="B717" t="str">
            <v>Pintura de conservação de parede ou teto sem retoque de massa,com látex pva à uma demão</v>
          </cell>
          <cell r="C717" t="str">
            <v>M2</v>
          </cell>
          <cell r="D717">
            <v>1</v>
          </cell>
          <cell r="E717">
            <v>2.3494000000000002</v>
          </cell>
          <cell r="F717">
            <v>2.34</v>
          </cell>
        </row>
        <row r="718">
          <cell r="A718" t="str">
            <v>001.14.01040</v>
          </cell>
          <cell r="B718" t="str">
            <v>Pintura de conservação de parede ou teto sem retoque de massa,com látex pva a duas demãos</v>
          </cell>
          <cell r="C718" t="str">
            <v>M2</v>
          </cell>
          <cell r="D718">
            <v>1</v>
          </cell>
          <cell r="E718">
            <v>3.8069999999999999</v>
          </cell>
          <cell r="F718">
            <v>3.8</v>
          </cell>
        </row>
        <row r="719">
          <cell r="A719" t="str">
            <v>001.14.01060</v>
          </cell>
          <cell r="B719" t="str">
            <v>Pintura de conservação de parede ou teto sem retoque de massa,com tinta a oleo  à uma demão</v>
          </cell>
          <cell r="C719" t="str">
            <v>M2</v>
          </cell>
          <cell r="D719">
            <v>1</v>
          </cell>
          <cell r="E719">
            <v>2.6795</v>
          </cell>
          <cell r="F719">
            <v>2.67</v>
          </cell>
        </row>
        <row r="720">
          <cell r="A720" t="str">
            <v>001.14.01080</v>
          </cell>
          <cell r="B720" t="str">
            <v>Pintura de conservação de parede ou teto sem retoque de massa,com tinta a oleo a duas demãos</v>
          </cell>
          <cell r="C720" t="str">
            <v>M2</v>
          </cell>
          <cell r="D720">
            <v>1</v>
          </cell>
          <cell r="E720">
            <v>4.6542000000000003</v>
          </cell>
          <cell r="F720">
            <v>4.6500000000000004</v>
          </cell>
        </row>
        <row r="721">
          <cell r="A721" t="str">
            <v>001.14.01100</v>
          </cell>
          <cell r="B721" t="str">
            <v>Pintura de conservação de parede ou teto sem retoque de massa,com tinta látex acrilico  à uma demão</v>
          </cell>
          <cell r="C721" t="str">
            <v>M2</v>
          </cell>
          <cell r="D721">
            <v>1</v>
          </cell>
          <cell r="E721">
            <v>2.3494000000000002</v>
          </cell>
          <cell r="F721">
            <v>2.34</v>
          </cell>
        </row>
        <row r="722">
          <cell r="A722" t="str">
            <v>001.14.01120</v>
          </cell>
          <cell r="B722" t="str">
            <v>Pintura de conservação de parede ou teto sem retoque de massa,com tinta látex acrilico  a duas demãos</v>
          </cell>
          <cell r="C722" t="str">
            <v>M2</v>
          </cell>
          <cell r="D722">
            <v>1</v>
          </cell>
          <cell r="E722">
            <v>3.8069999999999999</v>
          </cell>
          <cell r="F722">
            <v>3.8</v>
          </cell>
        </row>
        <row r="723">
          <cell r="A723" t="str">
            <v>001.14.01140</v>
          </cell>
          <cell r="B723" t="str">
            <v>Pintura de conservação em parede ou teto com retoque de massa, com látex pva à duas demãos</v>
          </cell>
          <cell r="C723" t="str">
            <v>M2</v>
          </cell>
          <cell r="D723">
            <v>1</v>
          </cell>
          <cell r="E723">
            <v>4.5510999999999999</v>
          </cell>
          <cell r="F723">
            <v>4.55</v>
          </cell>
        </row>
        <row r="724">
          <cell r="A724" t="str">
            <v>001.14.01160</v>
          </cell>
          <cell r="B724" t="str">
            <v>Pintura de conservação em parede ou teto com retoque de massa, com tinta a óleo  à duas demãos</v>
          </cell>
          <cell r="C724" t="str">
            <v>M2</v>
          </cell>
          <cell r="D724">
            <v>1</v>
          </cell>
          <cell r="E724">
            <v>5.1661999999999999</v>
          </cell>
          <cell r="F724">
            <v>5.16</v>
          </cell>
        </row>
        <row r="725">
          <cell r="A725" t="str">
            <v>001.14.01180</v>
          </cell>
          <cell r="B725" t="str">
            <v>Pintura de conservação em parede ou teto com retoque de massa, com tinta latéx acrilílico  à duas demãos</v>
          </cell>
          <cell r="C725" t="str">
            <v>M2</v>
          </cell>
          <cell r="D725">
            <v>1</v>
          </cell>
          <cell r="E725">
            <v>4.5510999999999999</v>
          </cell>
          <cell r="F725">
            <v>4.55</v>
          </cell>
        </row>
        <row r="726">
          <cell r="A726" t="str">
            <v>001.14.01200</v>
          </cell>
          <cell r="B726" t="str">
            <v>Pintura de conservação em esquadria metálica com tinta a oleo à uma demão com retoque da pintura de base (zarcão ou grafite)</v>
          </cell>
          <cell r="C726" t="str">
            <v>M2</v>
          </cell>
          <cell r="D726">
            <v>1</v>
          </cell>
          <cell r="E726">
            <v>3.4251</v>
          </cell>
          <cell r="F726">
            <v>3.42</v>
          </cell>
        </row>
        <row r="727">
          <cell r="A727" t="str">
            <v>001.14.01220</v>
          </cell>
          <cell r="B727" t="str">
            <v>Pintura de conservação em esquadria metálica com tinta a oleo a duas demãos com retoque da pintura de base (zarcão ou grafite)</v>
          </cell>
          <cell r="C727" t="str">
            <v>M2</v>
          </cell>
          <cell r="D727">
            <v>1</v>
          </cell>
          <cell r="E727">
            <v>5.2995999999999999</v>
          </cell>
          <cell r="F727">
            <v>5.29</v>
          </cell>
        </row>
        <row r="728">
          <cell r="A728" t="str">
            <v>001.14.01240</v>
          </cell>
          <cell r="B728" t="str">
            <v>Pintura de conservação em esquadria metálica com tinta grafite à uma demão com retoque da pintura de base (zarcão ou grafite)</v>
          </cell>
          <cell r="C728" t="str">
            <v>M2</v>
          </cell>
          <cell r="D728">
            <v>1</v>
          </cell>
          <cell r="E728">
            <v>3.6385000000000001</v>
          </cell>
          <cell r="F728">
            <v>3.63</v>
          </cell>
        </row>
        <row r="729">
          <cell r="A729" t="str">
            <v>001.14.01260</v>
          </cell>
          <cell r="B729" t="str">
            <v>Pintura de conservação em esquadria metálica com tinta grafite a duas demãos com retoque da pintura de base (zarcão ou grafite)</v>
          </cell>
          <cell r="C729" t="str">
            <v>M2</v>
          </cell>
          <cell r="D729">
            <v>1</v>
          </cell>
          <cell r="E729">
            <v>5.7092000000000001</v>
          </cell>
          <cell r="F729">
            <v>5.7</v>
          </cell>
        </row>
        <row r="730">
          <cell r="A730" t="str">
            <v>001.14.01280</v>
          </cell>
          <cell r="B730" t="str">
            <v>Pintura de conservação em esquadria metálica com tinta esmalte à uma demão com retoque da pintura de base (zarcão ou grafite)</v>
          </cell>
          <cell r="C730" t="str">
            <v>M2</v>
          </cell>
          <cell r="D730">
            <v>1</v>
          </cell>
          <cell r="E730">
            <v>3.6385000000000001</v>
          </cell>
          <cell r="F730">
            <v>3.63</v>
          </cell>
        </row>
        <row r="731">
          <cell r="A731" t="str">
            <v>001.14.01300</v>
          </cell>
          <cell r="B731" t="str">
            <v>Pintura de conservação em esquadria metálica com tinta esmalte a duas demãos com retoque da pintura de base (zarcão ou grafite)</v>
          </cell>
          <cell r="C731" t="str">
            <v>M2</v>
          </cell>
          <cell r="D731">
            <v>1</v>
          </cell>
          <cell r="E731">
            <v>5.7092000000000001</v>
          </cell>
          <cell r="F731">
            <v>5.7</v>
          </cell>
        </row>
        <row r="732">
          <cell r="A732" t="str">
            <v>001.15</v>
          </cell>
          <cell r="B732" t="str">
            <v>SERVIÇOS COMPLEMENTARES</v>
          </cell>
          <cell r="E732">
            <v>21844.741900000001</v>
          </cell>
        </row>
        <row r="733">
          <cell r="A733" t="str">
            <v>001.15.00020</v>
          </cell>
          <cell r="B733" t="str">
            <v>Fornecimento de quadro negro conforme detalhe do dop de 4.00x1.20m executado na obra. após chapisco prévio será executado o emboço com argamassa 1:4:8 e reboco com argamassa 1:2 ;12 de granulação fina com superfície cuidadosamente desempenada. pintura p</v>
          </cell>
          <cell r="C733" t="str">
            <v>UN</v>
          </cell>
          <cell r="D733">
            <v>1</v>
          </cell>
          <cell r="E733">
            <v>120.5249</v>
          </cell>
          <cell r="F733">
            <v>120.52</v>
          </cell>
        </row>
        <row r="734">
          <cell r="A734" t="str">
            <v>001.15.00040</v>
          </cell>
          <cell r="B734" t="str">
            <v>Fornecimento de quadro negro conforme detalhe do dop de 4.00x1.20 m executado na obra, a 80 cm do piso acabado. após chapisco prévio será executado o emboço 1:4:8 e reboco com argamassa 1:4:12 de granulação fina com a superfície cuidadosamente desempena</v>
          </cell>
          <cell r="C734" t="str">
            <v>UN</v>
          </cell>
          <cell r="D734">
            <v>1</v>
          </cell>
          <cell r="E734">
            <v>113.7385</v>
          </cell>
          <cell r="F734">
            <v>113.73</v>
          </cell>
        </row>
        <row r="735">
          <cell r="A735" t="str">
            <v>001.15.00060</v>
          </cell>
          <cell r="B735" t="str">
            <v>Recuperação de quadro negro com retoque de massa (base de óleo) lixamento e polimento com lixa de água e pintura com duas demãos de tinta verde opaca especial</v>
          </cell>
          <cell r="C735" t="str">
            <v>UN</v>
          </cell>
          <cell r="D735">
            <v>1</v>
          </cell>
          <cell r="E735">
            <v>47.622199999999999</v>
          </cell>
          <cell r="F735">
            <v>47.62</v>
          </cell>
        </row>
        <row r="736">
          <cell r="A736" t="str">
            <v>001.15.00080</v>
          </cell>
          <cell r="B736" t="str">
            <v>Fornecimento e instalação de quadro negro de madeira compensada 6 mm de espessura incl.moldura e porta giz</v>
          </cell>
          <cell r="C736" t="str">
            <v>M2</v>
          </cell>
          <cell r="D736">
            <v>1</v>
          </cell>
          <cell r="E736">
            <v>38.434800000000003</v>
          </cell>
          <cell r="F736">
            <v>38.43</v>
          </cell>
        </row>
        <row r="737">
          <cell r="A737" t="str">
            <v>001.15.00100</v>
          </cell>
          <cell r="B737" t="str">
            <v>Fornecimento e instalação de porta giz de madeira c/guarnição</v>
          </cell>
          <cell r="C737" t="str">
            <v>ML</v>
          </cell>
          <cell r="D737">
            <v>1</v>
          </cell>
          <cell r="E737">
            <v>3.6655000000000002</v>
          </cell>
          <cell r="F737">
            <v>3.66</v>
          </cell>
        </row>
        <row r="738">
          <cell r="A738" t="str">
            <v>001.15.00120</v>
          </cell>
          <cell r="B738" t="str">
            <v>Fornecimento e instalação de placa de inauguração para grupo escolar (25.00x40.00) cm</v>
          </cell>
          <cell r="C738" t="str">
            <v>UN</v>
          </cell>
          <cell r="D738">
            <v>1</v>
          </cell>
          <cell r="E738">
            <v>155.1592</v>
          </cell>
          <cell r="F738">
            <v>155.15</v>
          </cell>
        </row>
        <row r="739">
          <cell r="A739" t="str">
            <v>001.15.00140</v>
          </cell>
          <cell r="B739" t="str">
            <v>Fornecimento e instalação de placa de inauguração para cadeias públicas (36.50x47.00) cm</v>
          </cell>
          <cell r="C739" t="str">
            <v>UN</v>
          </cell>
          <cell r="D739">
            <v>1</v>
          </cell>
          <cell r="E739">
            <v>205.1592</v>
          </cell>
          <cell r="F739">
            <v>205.15</v>
          </cell>
        </row>
        <row r="740">
          <cell r="A740" t="str">
            <v>001.15.00160</v>
          </cell>
          <cell r="B740" t="str">
            <v>Fornecimento e instalação de placa de inauguração p/ escritório regional urbano da prodeagro - 25x40cm</v>
          </cell>
          <cell r="C740" t="str">
            <v>UN</v>
          </cell>
          <cell r="D740">
            <v>1</v>
          </cell>
          <cell r="E740">
            <v>1355.1592000000001</v>
          </cell>
          <cell r="F740">
            <v>1355.15</v>
          </cell>
        </row>
        <row r="741">
          <cell r="A741" t="str">
            <v>001.15.00180</v>
          </cell>
          <cell r="B741" t="str">
            <v>Fornecimento e instalação de placa de inauguração em alumínio fundido 65.00x75.00cm</v>
          </cell>
          <cell r="C741" t="str">
            <v>UN</v>
          </cell>
          <cell r="D741">
            <v>1</v>
          </cell>
          <cell r="E741">
            <v>403.91770000000002</v>
          </cell>
          <cell r="F741">
            <v>403.91</v>
          </cell>
        </row>
        <row r="742">
          <cell r="A742" t="str">
            <v>001.15.00200</v>
          </cell>
          <cell r="B742" t="str">
            <v>Fornecimento e instalação de obelisco conforme projeto do dvop, fornecimento e execução</v>
          </cell>
          <cell r="C742" t="str">
            <v>UN</v>
          </cell>
          <cell r="D742">
            <v>1</v>
          </cell>
          <cell r="E742">
            <v>2200</v>
          </cell>
          <cell r="F742">
            <v>2200</v>
          </cell>
        </row>
        <row r="743">
          <cell r="A743" t="str">
            <v>001.15.00220</v>
          </cell>
          <cell r="B743" t="str">
            <v>Fornecimento e instalação de mastro p/bandeira em poste cônico inclusive pintura e pertences altura livre 5.00 m</v>
          </cell>
          <cell r="C743" t="str">
            <v>UN</v>
          </cell>
          <cell r="D743">
            <v>1</v>
          </cell>
          <cell r="E743">
            <v>202.25980000000001</v>
          </cell>
          <cell r="F743">
            <v>202.25</v>
          </cell>
        </row>
        <row r="744">
          <cell r="A744" t="str">
            <v>001.15.00240</v>
          </cell>
          <cell r="B744" t="str">
            <v>Fornecimento e instalação de mastro p/bandeira em cano galvanizado diâmetro 3 pol inclusive pintura e pertences altura livre 5 m</v>
          </cell>
          <cell r="C744" t="str">
            <v>UN</v>
          </cell>
          <cell r="D744">
            <v>1</v>
          </cell>
          <cell r="E744">
            <v>282.20569999999998</v>
          </cell>
          <cell r="F744">
            <v>282.2</v>
          </cell>
        </row>
        <row r="745">
          <cell r="A745" t="str">
            <v>001.15.00260</v>
          </cell>
          <cell r="B745" t="str">
            <v>Fornecimento e instalação de mastro p/bandeira constituído de 3 postes de cano galvanizado diâmetro 3 pol conforme detalhe do dop</v>
          </cell>
          <cell r="C745" t="str">
            <v>CJ</v>
          </cell>
          <cell r="D745">
            <v>1</v>
          </cell>
          <cell r="E745">
            <v>1585.7752</v>
          </cell>
          <cell r="F745">
            <v>1585.77</v>
          </cell>
        </row>
        <row r="746">
          <cell r="A746" t="str">
            <v>001.15.00280</v>
          </cell>
          <cell r="B746" t="str">
            <v>Fornecimento e instalação de trave p/futebol de salão incluindo pintura, rede de nylon conforme detalhe dop</v>
          </cell>
          <cell r="C746" t="str">
            <v>CJ</v>
          </cell>
          <cell r="D746">
            <v>1</v>
          </cell>
          <cell r="E746">
            <v>760.26790000000005</v>
          </cell>
          <cell r="F746">
            <v>760.26</v>
          </cell>
        </row>
        <row r="747">
          <cell r="A747" t="str">
            <v>001.15.00300</v>
          </cell>
          <cell r="B747" t="str">
            <v>Fornecimento e instalação de trave para campo de futebol conforme detalhe do dop</v>
          </cell>
          <cell r="C747" t="str">
            <v>PAR</v>
          </cell>
          <cell r="D747">
            <v>1</v>
          </cell>
          <cell r="E747">
            <v>1833.759</v>
          </cell>
          <cell r="F747">
            <v>1833.75</v>
          </cell>
        </row>
        <row r="748">
          <cell r="A748" t="str">
            <v>001.15.00320</v>
          </cell>
          <cell r="B748" t="str">
            <v>Fornecimento e instalação de suporte p/tabela de basquete em treliçado inclusive pilares de concreto armado (aparente), fundação, pintura (treliças) conforme det. do dop</v>
          </cell>
          <cell r="C748" t="str">
            <v>UN</v>
          </cell>
          <cell r="D748">
            <v>1</v>
          </cell>
          <cell r="E748">
            <v>2224.8892000000001</v>
          </cell>
          <cell r="F748">
            <v>2224.88</v>
          </cell>
        </row>
        <row r="749">
          <cell r="A749" t="str">
            <v>001.15.00340</v>
          </cell>
          <cell r="B749" t="str">
            <v>Fornecimento e instalação de tabela de madeira p/basquete inclusive alça de fixação do cesto e cesto de nylon e pintura conforme especificação da cbd</v>
          </cell>
          <cell r="C749" t="str">
            <v>UN</v>
          </cell>
          <cell r="D749">
            <v>1</v>
          </cell>
          <cell r="E749">
            <v>281.52760000000001</v>
          </cell>
          <cell r="F749">
            <v>281.52</v>
          </cell>
        </row>
        <row r="750">
          <cell r="A750" t="str">
            <v>001.15.00360</v>
          </cell>
          <cell r="B750" t="str">
            <v>Fornecimento e instalação de suporte p/voley em cano galvanizado diâmetro 3 pol inclusive pintura dos mastros, catraca, rede e demais pertences ( 02 postes)</v>
          </cell>
          <cell r="C750" t="str">
            <v>CJ</v>
          </cell>
          <cell r="D750">
            <v>1</v>
          </cell>
          <cell r="E750">
            <v>472.3639</v>
          </cell>
          <cell r="F750">
            <v>472.36</v>
          </cell>
        </row>
        <row r="751">
          <cell r="A751" t="str">
            <v>001.15.00380</v>
          </cell>
          <cell r="B751" t="str">
            <v>Pintura de marcação da quadra de esportes c/tinta especial (conf.especificação da cbd) inclusive preparo da superfície (larg. 5.00 cm)</v>
          </cell>
          <cell r="C751" t="str">
            <v>ML</v>
          </cell>
          <cell r="D751">
            <v>1</v>
          </cell>
          <cell r="E751">
            <v>4.2458999999999998</v>
          </cell>
          <cell r="F751">
            <v>4.24</v>
          </cell>
        </row>
        <row r="752">
          <cell r="A752" t="str">
            <v>001.15.00400</v>
          </cell>
          <cell r="B752" t="str">
            <v>Pintura de marcação do campo de futebol a cal inclusive preparação do terreno largura 10 cm (conf. especif.do dop)</v>
          </cell>
          <cell r="C752" t="str">
            <v>ML</v>
          </cell>
          <cell r="D752">
            <v>1</v>
          </cell>
          <cell r="E752">
            <v>3.0783999999999998</v>
          </cell>
          <cell r="F752">
            <v>3.07</v>
          </cell>
        </row>
        <row r="753">
          <cell r="A753" t="str">
            <v>001.15.00420</v>
          </cell>
          <cell r="B753" t="str">
            <v>Fornecimento e instalação de banca ou tampo em aço inoxidável n.o de 1.20x0.60m com 1 cuba</v>
          </cell>
          <cell r="C753" t="str">
            <v>UN</v>
          </cell>
          <cell r="D753">
            <v>1</v>
          </cell>
          <cell r="E753">
            <v>277.21260000000001</v>
          </cell>
          <cell r="F753">
            <v>277.20999999999998</v>
          </cell>
        </row>
        <row r="754">
          <cell r="A754" t="str">
            <v>001.15.00440</v>
          </cell>
          <cell r="B754" t="str">
            <v>Fornecimento e instalação de banca ou tampo em aço inoxidável n.2 de 1.50x0.60m com 1 cuba</v>
          </cell>
          <cell r="C754" t="str">
            <v>UN</v>
          </cell>
          <cell r="D754">
            <v>1</v>
          </cell>
          <cell r="E754">
            <v>162.52260000000001</v>
          </cell>
          <cell r="F754">
            <v>162.52000000000001</v>
          </cell>
        </row>
        <row r="755">
          <cell r="A755" t="str">
            <v>001.15.00460</v>
          </cell>
          <cell r="B755" t="str">
            <v>Fornecimento e instalação de banca ou tampo em aço inoxidável n.2 de 1.80x0.60m com 1 cuba</v>
          </cell>
          <cell r="C755" t="str">
            <v>UN</v>
          </cell>
          <cell r="D755">
            <v>1</v>
          </cell>
          <cell r="E755">
            <v>256.26260000000002</v>
          </cell>
          <cell r="F755">
            <v>256.26</v>
          </cell>
        </row>
        <row r="756">
          <cell r="A756" t="str">
            <v>001.15.00480</v>
          </cell>
          <cell r="B756" t="str">
            <v>Fornecimento e instalação de banca ou tampo em aço inoxidável n.2 de 2.00x0.60m com 1 cuba</v>
          </cell>
          <cell r="C756" t="str">
            <v>UN</v>
          </cell>
          <cell r="D756">
            <v>1</v>
          </cell>
          <cell r="E756">
            <v>293.90260000000001</v>
          </cell>
          <cell r="F756">
            <v>293.89999999999998</v>
          </cell>
        </row>
        <row r="757">
          <cell r="A757" t="str">
            <v>001.15.00500</v>
          </cell>
          <cell r="B757" t="str">
            <v>Fornecimento e instalação de banca ou tampo em aço inoxidável n.334 de 2.00x0.60m com 2 cubas p/ ud</v>
          </cell>
          <cell r="C757" t="str">
            <v>UN</v>
          </cell>
          <cell r="D757">
            <v>1</v>
          </cell>
          <cell r="E757">
            <v>355.26260000000002</v>
          </cell>
          <cell r="F757">
            <v>355.26</v>
          </cell>
        </row>
        <row r="758">
          <cell r="A758" t="str">
            <v>001.15.00520</v>
          </cell>
          <cell r="B758" t="str">
            <v>Fornecimento e instalação de banca ou tampo em aço inoxidável da eternox revestida d1800mb c/ 1 cuba no centro, de 1,80m</v>
          </cell>
          <cell r="C758" t="str">
            <v>UN</v>
          </cell>
          <cell r="D758">
            <v>1</v>
          </cell>
          <cell r="E758">
            <v>276.9126</v>
          </cell>
          <cell r="F758">
            <v>276.91000000000003</v>
          </cell>
        </row>
        <row r="759">
          <cell r="A759" t="str">
            <v>001.15.00540</v>
          </cell>
          <cell r="B759" t="str">
            <v>Fornecimento e instalação de banca ou tampo em aço inoxidável da eternox revestida e1800mb c/ 1 cuba no centro, de 1,80m</v>
          </cell>
          <cell r="C759" t="str">
            <v>UN</v>
          </cell>
          <cell r="D759">
            <v>1</v>
          </cell>
          <cell r="E759">
            <v>277.21260000000001</v>
          </cell>
          <cell r="F759">
            <v>277.20999999999998</v>
          </cell>
        </row>
        <row r="760">
          <cell r="A760" t="str">
            <v>001.15.00560</v>
          </cell>
          <cell r="B760" t="str">
            <v>Fornecimento e instalação de banca ou tampo em aço inoxidável da eternox revestida 2000mb 2c c/ 2 cubas no centro, de 2,00m</v>
          </cell>
          <cell r="C760" t="str">
            <v>UN</v>
          </cell>
          <cell r="D760">
            <v>1</v>
          </cell>
          <cell r="E760">
            <v>331.26260000000002</v>
          </cell>
          <cell r="F760">
            <v>331.26</v>
          </cell>
        </row>
        <row r="761">
          <cell r="A761" t="str">
            <v>001.15.00580</v>
          </cell>
          <cell r="B761" t="str">
            <v>Fornecimento e instalação de banca ou tampo em aço inoxidável da eternox revestida d1600mb c/ 1 cuba no centro</v>
          </cell>
          <cell r="C761" t="str">
            <v>UN</v>
          </cell>
          <cell r="D761">
            <v>1</v>
          </cell>
          <cell r="E761">
            <v>162.52260000000001</v>
          </cell>
          <cell r="F761">
            <v>162.52000000000001</v>
          </cell>
        </row>
        <row r="762">
          <cell r="A762" t="str">
            <v>001.15.00600</v>
          </cell>
          <cell r="B762" t="str">
            <v>Fornecimento e instalação de banca ou tampo em aço inoxidável da eternox revestida 1800mb 2c c/ 2 cubas no centro</v>
          </cell>
          <cell r="C762" t="str">
            <v>UN</v>
          </cell>
          <cell r="D762">
            <v>1</v>
          </cell>
          <cell r="E762">
            <v>313.30259999999998</v>
          </cell>
          <cell r="F762">
            <v>313.3</v>
          </cell>
        </row>
        <row r="763">
          <cell r="A763" t="str">
            <v>001.15.00620</v>
          </cell>
          <cell r="B763" t="str">
            <v>Fornecimento e instalação de banca ou tampo em aço inoxidável da eternox revestida cuba dupla de 82x34x14cm</v>
          </cell>
          <cell r="C763" t="str">
            <v>UN</v>
          </cell>
          <cell r="D763">
            <v>1</v>
          </cell>
          <cell r="E763">
            <v>106.2426</v>
          </cell>
          <cell r="F763">
            <v>106.24</v>
          </cell>
        </row>
        <row r="764">
          <cell r="A764" t="str">
            <v>001.15.00640</v>
          </cell>
          <cell r="B764" t="str">
            <v>Fornecimento e instalação de banca ou tampo em aço inoxidável da eternox revestido e1800mb com 2 cubas lado direito</v>
          </cell>
          <cell r="C764" t="str">
            <v>UN</v>
          </cell>
          <cell r="D764">
            <v>1</v>
          </cell>
          <cell r="E764">
            <v>313.30259999999998</v>
          </cell>
          <cell r="F764">
            <v>313.3</v>
          </cell>
        </row>
        <row r="765">
          <cell r="A765" t="str">
            <v>001.15.00660</v>
          </cell>
          <cell r="B765" t="str">
            <v>Fornecimento e instalação de banca ou tampo em aço inoxidável da eternox revestida de 2.60 x 0.55 m c/ 1 cuba e valvula</v>
          </cell>
          <cell r="C765" t="str">
            <v>UN</v>
          </cell>
          <cell r="D765">
            <v>1</v>
          </cell>
          <cell r="E765">
            <v>162.52260000000001</v>
          </cell>
          <cell r="F765">
            <v>162.52000000000001</v>
          </cell>
        </row>
        <row r="766">
          <cell r="A766" t="str">
            <v>001.15.00680</v>
          </cell>
          <cell r="B766" t="str">
            <v>Fornecimento e instalação de banca de granilite fundida na obra com espessura de 0.05 m</v>
          </cell>
          <cell r="C766" t="str">
            <v>M2</v>
          </cell>
          <cell r="D766">
            <v>1</v>
          </cell>
          <cell r="E766">
            <v>78.002200000000002</v>
          </cell>
          <cell r="F766">
            <v>78</v>
          </cell>
        </row>
        <row r="767">
          <cell r="A767" t="str">
            <v>001.15.00700</v>
          </cell>
          <cell r="B767" t="str">
            <v>Fornecimento e instalação de bancada em ardósia polida 1.50 x 0.60 com 1 cuba inox 40.00x40.00x15.00</v>
          </cell>
          <cell r="C767" t="str">
            <v>UN</v>
          </cell>
          <cell r="D767">
            <v>1</v>
          </cell>
          <cell r="E767">
            <v>179.24260000000001</v>
          </cell>
          <cell r="F767">
            <v>179.24</v>
          </cell>
        </row>
        <row r="768">
          <cell r="A768" t="str">
            <v>001.15.00720</v>
          </cell>
          <cell r="B768" t="str">
            <v>Fornecimento e instalação de bancada seca em ardósia polida  1.50 x 0.80</v>
          </cell>
          <cell r="C768" t="str">
            <v>UN</v>
          </cell>
          <cell r="D768">
            <v>1</v>
          </cell>
          <cell r="E768">
            <v>181.04259999999999</v>
          </cell>
          <cell r="F768">
            <v>181.04</v>
          </cell>
        </row>
        <row r="769">
          <cell r="A769" t="str">
            <v>001.15.00740</v>
          </cell>
          <cell r="B769" t="str">
            <v>Execução de reassentamento de bancada seca em ardósia polida</v>
          </cell>
          <cell r="C769" t="str">
            <v>M2</v>
          </cell>
          <cell r="D769">
            <v>1</v>
          </cell>
          <cell r="E769">
            <v>25.074000000000002</v>
          </cell>
          <cell r="F769">
            <v>25.07</v>
          </cell>
        </row>
        <row r="770">
          <cell r="A770" t="str">
            <v>001.15.00760</v>
          </cell>
          <cell r="B770" t="str">
            <v>Fornecimento e instalação de bancada seca em granito polido</v>
          </cell>
          <cell r="C770" t="str">
            <v>M2</v>
          </cell>
          <cell r="D770">
            <v>1</v>
          </cell>
          <cell r="E770">
            <v>149.4504</v>
          </cell>
          <cell r="F770">
            <v>149.44999999999999</v>
          </cell>
        </row>
        <row r="771">
          <cell r="A771" t="str">
            <v>001.15.00780</v>
          </cell>
          <cell r="B771" t="str">
            <v>Fornecimento e instalação de banca de mármore sintético c/ 01 cuba no centro , de 1.80m</v>
          </cell>
          <cell r="C771" t="str">
            <v>UN</v>
          </cell>
          <cell r="D771">
            <v>1</v>
          </cell>
          <cell r="E771">
            <v>76.898499999999999</v>
          </cell>
          <cell r="F771">
            <v>76.89</v>
          </cell>
        </row>
        <row r="772">
          <cell r="A772" t="str">
            <v>001.15.00800</v>
          </cell>
          <cell r="B772" t="str">
            <v>Forneicmento e instalação de banca de mármore sintético c/ 02 cubas no centro , de 1.80m</v>
          </cell>
          <cell r="C772" t="str">
            <v>UN</v>
          </cell>
          <cell r="D772">
            <v>1</v>
          </cell>
          <cell r="E772">
            <v>76.898499999999999</v>
          </cell>
          <cell r="F772">
            <v>76.89</v>
          </cell>
        </row>
        <row r="773">
          <cell r="A773" t="str">
            <v>001.15.00820</v>
          </cell>
          <cell r="B773" t="str">
            <v>Fornecimento e instalação de banca de mármore sintético com uma cuba - 120.00x54.00cm</v>
          </cell>
          <cell r="C773" t="str">
            <v>UN</v>
          </cell>
          <cell r="D773">
            <v>1</v>
          </cell>
          <cell r="E773">
            <v>47.278500000000001</v>
          </cell>
          <cell r="F773">
            <v>47.27</v>
          </cell>
        </row>
        <row r="774">
          <cell r="A774" t="str">
            <v>001.15.00840</v>
          </cell>
          <cell r="B774" t="str">
            <v>Execucao de escada com degraus de tijolo macico, asente com massa forte, inclusive revestimento dos espelhos e pisos</v>
          </cell>
          <cell r="C774" t="str">
            <v>M3</v>
          </cell>
          <cell r="D774">
            <v>1</v>
          </cell>
          <cell r="E774">
            <v>237.0686</v>
          </cell>
          <cell r="F774">
            <v>237.06</v>
          </cell>
        </row>
        <row r="775">
          <cell r="A775" t="str">
            <v>001.15.00860</v>
          </cell>
          <cell r="B775" t="str">
            <v>Fornecimento e assentamento de revestimento externo com retalhos de pedra de mao</v>
          </cell>
          <cell r="C775" t="str">
            <v>M2</v>
          </cell>
          <cell r="D775">
            <v>1</v>
          </cell>
          <cell r="E775">
            <v>9.2789000000000001</v>
          </cell>
          <cell r="F775">
            <v>9.27</v>
          </cell>
        </row>
        <row r="776">
          <cell r="A776" t="str">
            <v>001.15.00880</v>
          </cell>
          <cell r="B776" t="str">
            <v>Fornecimento e instalação de bancada em aço inox 316 1.90 x 0.80 formado por peças estampadas sem emendas visíveis, com 2 cubas em aço inox 316 estampado sem cantos vivos, nas dimensões (40x60x40)cm</v>
          </cell>
          <cell r="C776" t="str">
            <v>UN</v>
          </cell>
          <cell r="D776">
            <v>1</v>
          </cell>
          <cell r="E776">
            <v>350.2826</v>
          </cell>
          <cell r="F776">
            <v>350.28</v>
          </cell>
        </row>
        <row r="777">
          <cell r="A777" t="str">
            <v>001.15.00900</v>
          </cell>
          <cell r="B777" t="str">
            <v>Fornecimento e instalação de bancada em aço inox 316 2.20 x 0.80 formado por peças estampadas sem emendas visíveis, com 2 cubas em aço inox 316 estampado sem cantos vivos, nas dimensões (40x60x40)cm</v>
          </cell>
          <cell r="C777" t="str">
            <v>UN</v>
          </cell>
          <cell r="D777">
            <v>1</v>
          </cell>
          <cell r="E777">
            <v>368.75259999999997</v>
          </cell>
          <cell r="F777">
            <v>368.75</v>
          </cell>
        </row>
        <row r="778">
          <cell r="A778" t="str">
            <v>001.15.00920</v>
          </cell>
          <cell r="B778" t="str">
            <v>Fornecimento e instalação de bancada seca em aço inox 316 1.80 x 0.80 formado por peças estampadas sem emendas visíveis</v>
          </cell>
          <cell r="C778" t="str">
            <v>UN</v>
          </cell>
          <cell r="D778">
            <v>1</v>
          </cell>
          <cell r="E778">
            <v>313.89260000000002</v>
          </cell>
          <cell r="F778">
            <v>313.89</v>
          </cell>
        </row>
        <row r="779">
          <cell r="A779" t="str">
            <v>001.15.00940</v>
          </cell>
          <cell r="B779" t="str">
            <v>Fornecimento e instalação de armário sob pia em fórmica</v>
          </cell>
          <cell r="C779" t="str">
            <v>M2</v>
          </cell>
          <cell r="D779">
            <v>1</v>
          </cell>
          <cell r="E779">
            <v>225</v>
          </cell>
          <cell r="F779">
            <v>225</v>
          </cell>
        </row>
        <row r="780">
          <cell r="A780" t="str">
            <v>001.15.00960</v>
          </cell>
          <cell r="B780" t="str">
            <v>Fornecimento e instalação de armário em madeira aparente aparelhada e tratada</v>
          </cell>
          <cell r="C780" t="str">
            <v>M2</v>
          </cell>
          <cell r="D780">
            <v>1</v>
          </cell>
          <cell r="E780">
            <v>114.4671</v>
          </cell>
          <cell r="F780">
            <v>114.46</v>
          </cell>
        </row>
        <row r="781">
          <cell r="A781" t="str">
            <v>001.15.00980</v>
          </cell>
          <cell r="B781" t="str">
            <v>Fornecimento e instalação de armário em alvenaria com prateleiras de madeira aparelhada (2,40x0,60x3,00)m</v>
          </cell>
          <cell r="C781" t="str">
            <v>UN</v>
          </cell>
          <cell r="D781">
            <v>1</v>
          </cell>
          <cell r="E781">
            <v>272.42610000000002</v>
          </cell>
          <cell r="F781">
            <v>272.42</v>
          </cell>
        </row>
        <row r="782">
          <cell r="A782" t="str">
            <v>001.15.01000</v>
          </cell>
          <cell r="B782" t="str">
            <v>Fornecimento e instalação de balcão de madeira conf. projeto 12.20 x 0.60 x 1.00 m</v>
          </cell>
          <cell r="C782" t="str">
            <v>UN</v>
          </cell>
          <cell r="D782">
            <v>1</v>
          </cell>
          <cell r="E782">
            <v>969.9</v>
          </cell>
          <cell r="F782">
            <v>969.9</v>
          </cell>
        </row>
        <row r="783">
          <cell r="A783" t="str">
            <v>001.15.01020</v>
          </cell>
          <cell r="B783" t="str">
            <v>Fornecimento e instalação de box para banheiro em perfil de alumínio e acrílico cinza</v>
          </cell>
          <cell r="C783" t="str">
            <v>M2</v>
          </cell>
          <cell r="D783">
            <v>1</v>
          </cell>
          <cell r="E783">
            <v>75</v>
          </cell>
          <cell r="F783">
            <v>75</v>
          </cell>
        </row>
        <row r="784">
          <cell r="A784" t="str">
            <v>001.15.01040</v>
          </cell>
          <cell r="B784" t="str">
            <v>Fornecimento e instalação de box para banheiro em perfil de alumínio com acrílico fumê,cristal ou ouro velho</v>
          </cell>
          <cell r="C784" t="str">
            <v>M2</v>
          </cell>
          <cell r="D784">
            <v>1</v>
          </cell>
          <cell r="E784">
            <v>75</v>
          </cell>
          <cell r="F784">
            <v>75</v>
          </cell>
        </row>
        <row r="785">
          <cell r="A785" t="str">
            <v>001.15.01080</v>
          </cell>
          <cell r="B785" t="str">
            <v>Fornecimento e instalação de exaustor elétrico com d=50cm 1cv</v>
          </cell>
          <cell r="C785" t="str">
            <v>UN</v>
          </cell>
          <cell r="D785">
            <v>1</v>
          </cell>
          <cell r="E785">
            <v>161.9177</v>
          </cell>
          <cell r="F785">
            <v>161.91</v>
          </cell>
        </row>
        <row r="786">
          <cell r="A786" t="str">
            <v>001.15.01100</v>
          </cell>
          <cell r="B786" t="str">
            <v>Fornecimento e instalação de divisória naval stander padrão bege com perfis de aço na cor preta</v>
          </cell>
          <cell r="C786" t="str">
            <v>M2</v>
          </cell>
          <cell r="D786">
            <v>1</v>
          </cell>
          <cell r="E786">
            <v>41.164400000000001</v>
          </cell>
          <cell r="F786">
            <v>41.16</v>
          </cell>
        </row>
        <row r="787">
          <cell r="A787" t="str">
            <v>001.15.01120</v>
          </cell>
          <cell r="B787" t="str">
            <v>Fornecimento e instalação de porta de divisória  incl.montante , fechadura e dobradiças, divisória naval stander branco, cinza ou areia jundiai  com perfis de aço na cor preto, branco e cinza</v>
          </cell>
          <cell r="C787" t="str">
            <v>cj</v>
          </cell>
          <cell r="D787">
            <v>1</v>
          </cell>
          <cell r="E787">
            <v>126.08199999999999</v>
          </cell>
          <cell r="F787">
            <v>126.08</v>
          </cell>
        </row>
        <row r="788">
          <cell r="A788" t="str">
            <v>001.15.01140</v>
          </cell>
          <cell r="B788" t="str">
            <v>Fornecimento e instalação de mola p/ porta tipo vai-vem</v>
          </cell>
          <cell r="C788" t="str">
            <v>UN</v>
          </cell>
          <cell r="D788">
            <v>1</v>
          </cell>
          <cell r="E788">
            <v>33.330399999999997</v>
          </cell>
          <cell r="F788">
            <v>33.33</v>
          </cell>
        </row>
        <row r="789">
          <cell r="A789" t="str">
            <v>001.15.01160</v>
          </cell>
          <cell r="B789" t="str">
            <v>Fornecimento e instalação de peça de madeira desempenada de itaúba</v>
          </cell>
          <cell r="C789" t="str">
            <v>M2</v>
          </cell>
          <cell r="D789">
            <v>1</v>
          </cell>
          <cell r="E789">
            <v>54.123199999999997</v>
          </cell>
          <cell r="F789">
            <v>54.12</v>
          </cell>
        </row>
        <row r="790">
          <cell r="A790" t="str">
            <v>001.15.01180</v>
          </cell>
          <cell r="B790" t="str">
            <v>Restauração de guarda corpo de madeira da escada</v>
          </cell>
          <cell r="C790" t="str">
            <v>M</v>
          </cell>
          <cell r="D790">
            <v>1</v>
          </cell>
          <cell r="E790">
            <v>35.758200000000002</v>
          </cell>
          <cell r="F790">
            <v>35.75</v>
          </cell>
        </row>
        <row r="791">
          <cell r="A791" t="str">
            <v>001.15.01200</v>
          </cell>
          <cell r="B791" t="str">
            <v>Execução de remendo profundo de pavimento asfáltico inclusive fornecimento e transporte do material</v>
          </cell>
          <cell r="C791" t="str">
            <v>M2</v>
          </cell>
          <cell r="D791">
            <v>1</v>
          </cell>
          <cell r="E791">
            <v>25.6</v>
          </cell>
          <cell r="F791">
            <v>25.6</v>
          </cell>
        </row>
        <row r="792">
          <cell r="A792" t="str">
            <v>001.15.01220</v>
          </cell>
          <cell r="B792" t="str">
            <v>Fornecimento e instalação  de banca ou tampo de ardósia natural cor preta tipo on c/ resinex</v>
          </cell>
          <cell r="C792" t="str">
            <v>M2</v>
          </cell>
          <cell r="D792">
            <v>1</v>
          </cell>
          <cell r="E792">
            <v>108.6246</v>
          </cell>
          <cell r="F792">
            <v>108.62</v>
          </cell>
        </row>
        <row r="793">
          <cell r="A793" t="str">
            <v>001.15.01240</v>
          </cell>
          <cell r="B793" t="str">
            <v>Fornecimento e instalação de banca ou tampo em ardósia polida esp. 3cm</v>
          </cell>
          <cell r="C793" t="str">
            <v>M2</v>
          </cell>
          <cell r="D793">
            <v>1</v>
          </cell>
          <cell r="E793">
            <v>108.27849999999999</v>
          </cell>
          <cell r="F793">
            <v>108.27</v>
          </cell>
        </row>
        <row r="794">
          <cell r="A794" t="str">
            <v>001.15.01260</v>
          </cell>
          <cell r="B794" t="str">
            <v>Fornecimento e instalação de cuba simples de 400.00mmx340.00mmx140.00mm (p) , aco inox eternox</v>
          </cell>
          <cell r="C794" t="str">
            <v>UN</v>
          </cell>
          <cell r="D794">
            <v>1</v>
          </cell>
          <cell r="E794">
            <v>92.6785</v>
          </cell>
          <cell r="F794">
            <v>92.67</v>
          </cell>
        </row>
        <row r="795">
          <cell r="A795" t="str">
            <v>001.15.01280</v>
          </cell>
          <cell r="B795" t="str">
            <v>Fornecimento e instalação de cuba dupla com válvula, 82x34x14 cm</v>
          </cell>
          <cell r="C795" t="str">
            <v>UN</v>
          </cell>
          <cell r="D795">
            <v>1</v>
          </cell>
          <cell r="E795">
            <v>112.8977</v>
          </cell>
          <cell r="F795">
            <v>112.89</v>
          </cell>
        </row>
        <row r="796">
          <cell r="A796" t="str">
            <v>001.15.01300</v>
          </cell>
          <cell r="B796" t="str">
            <v>Execução de abertura em parede p/ colocação de aparelho de ar condicionado</v>
          </cell>
          <cell r="C796" t="str">
            <v>M2</v>
          </cell>
          <cell r="D796">
            <v>1</v>
          </cell>
          <cell r="E796">
            <v>10.253</v>
          </cell>
          <cell r="F796">
            <v>10.25</v>
          </cell>
        </row>
        <row r="797">
          <cell r="A797" t="str">
            <v>001.15.01320</v>
          </cell>
          <cell r="B797" t="str">
            <v>Fornecimento e instalação de portão em cano galvanizado 2 pol e tela galvanizada malha 2cm</v>
          </cell>
          <cell r="C797" t="str">
            <v>M2</v>
          </cell>
          <cell r="D797">
            <v>1</v>
          </cell>
          <cell r="E797">
            <v>100.3198</v>
          </cell>
          <cell r="F797">
            <v>100.31</v>
          </cell>
        </row>
        <row r="798">
          <cell r="A798" t="str">
            <v>001.15.01340</v>
          </cell>
          <cell r="B798" t="str">
            <v>Fornecimento e instalação de corrente  de aço galvanizado com elos de d=3/8"</v>
          </cell>
          <cell r="C798" t="str">
            <v>ML</v>
          </cell>
          <cell r="D798">
            <v>1</v>
          </cell>
          <cell r="E798">
            <v>4.4097</v>
          </cell>
          <cell r="F798">
            <v>4.4000000000000004</v>
          </cell>
        </row>
        <row r="799">
          <cell r="A799" t="str">
            <v>001.15.01360</v>
          </cell>
          <cell r="B799" t="str">
            <v>Fornecimento e instalação de divisória naval stander padrão branco, cinza ou areia jundiai, perfis de aço na cor preta e bandeira em vidro</v>
          </cell>
          <cell r="C799" t="str">
            <v>m2</v>
          </cell>
          <cell r="D799">
            <v>1</v>
          </cell>
          <cell r="E799">
            <v>56.599299999999999</v>
          </cell>
          <cell r="F799">
            <v>56.59</v>
          </cell>
        </row>
        <row r="800">
          <cell r="A800" t="str">
            <v>001.15.01380</v>
          </cell>
          <cell r="B800" t="str">
            <v>Fornecimento e instalação de ferragens para porta de divisória</v>
          </cell>
          <cell r="C800" t="str">
            <v>UN</v>
          </cell>
          <cell r="D800">
            <v>1</v>
          </cell>
          <cell r="E800">
            <v>71.0411</v>
          </cell>
          <cell r="F800">
            <v>71.040000000000006</v>
          </cell>
        </row>
        <row r="801">
          <cell r="A801" t="str">
            <v>001.15.01400</v>
          </cell>
          <cell r="B801" t="str">
            <v>Fornecimento e instalação de bancada, tampo ou balcão em granito cinza polido, espessura 2.00 cm</v>
          </cell>
          <cell r="C801" t="str">
            <v>M2</v>
          </cell>
          <cell r="D801">
            <v>1</v>
          </cell>
          <cell r="E801">
            <v>135.27850000000001</v>
          </cell>
          <cell r="F801">
            <v>135.27000000000001</v>
          </cell>
        </row>
        <row r="802">
          <cell r="A802" t="str">
            <v>001.15.01420</v>
          </cell>
          <cell r="B802" t="str">
            <v>Fornecimento e instalação de cuba de aço inox, inclusive válvula americana nº 1 - 46.50 x 31.00 x 15.00 cm</v>
          </cell>
          <cell r="C802" t="str">
            <v>UN</v>
          </cell>
          <cell r="D802">
            <v>1</v>
          </cell>
          <cell r="E802">
            <v>101.06189999999999</v>
          </cell>
          <cell r="F802">
            <v>101.06</v>
          </cell>
        </row>
        <row r="803">
          <cell r="A803" t="str">
            <v>001.15.01440</v>
          </cell>
          <cell r="B803" t="str">
            <v>Fornecimento e instalação de cuba de aço inox, inclusive válvula americana nº 2 - 56.00 x 33.50 x 15.00 cm</v>
          </cell>
          <cell r="C803" t="str">
            <v>UN</v>
          </cell>
          <cell r="D803">
            <v>1</v>
          </cell>
          <cell r="E803">
            <v>117.06189999999999</v>
          </cell>
          <cell r="F803">
            <v>117.06</v>
          </cell>
        </row>
        <row r="804">
          <cell r="A804" t="str">
            <v>001.15.01460</v>
          </cell>
          <cell r="B804" t="str">
            <v>Fornecimento e instalação de caixa de concreto pré-moldado para ar condicionado de 10.000 btu</v>
          </cell>
          <cell r="C804" t="str">
            <v>UN</v>
          </cell>
          <cell r="D804">
            <v>1</v>
          </cell>
          <cell r="E804">
            <v>54.556899999999999</v>
          </cell>
          <cell r="F804">
            <v>54.55</v>
          </cell>
        </row>
        <row r="805">
          <cell r="A805" t="str">
            <v>001.15.01480</v>
          </cell>
          <cell r="B805" t="str">
            <v>Fornecimento e instalação de cuba dupla 82.00 x 34.00 x 15.00 cm</v>
          </cell>
          <cell r="C805" t="str">
            <v>UN</v>
          </cell>
          <cell r="D805">
            <v>1</v>
          </cell>
          <cell r="E805">
            <v>117.06189999999999</v>
          </cell>
          <cell r="F805">
            <v>117.06</v>
          </cell>
        </row>
        <row r="806">
          <cell r="A806" t="str">
            <v>001.15.01500</v>
          </cell>
          <cell r="B806" t="str">
            <v>Fornecimento e instalação de cuba de louça para bancadas e lavatório de embutir oval 49.00 x 36.00 cm</v>
          </cell>
          <cell r="C806" t="str">
            <v>UN</v>
          </cell>
          <cell r="D806">
            <v>1</v>
          </cell>
          <cell r="E806">
            <v>50.1877</v>
          </cell>
          <cell r="F806">
            <v>50.18</v>
          </cell>
        </row>
        <row r="807">
          <cell r="A807" t="str">
            <v>001.15.01520</v>
          </cell>
          <cell r="B807" t="str">
            <v>Fornecimento e instalação de caixa de concreto pré-moldado para ar condicionado de 7.000 btu</v>
          </cell>
          <cell r="C807" t="str">
            <v>UN</v>
          </cell>
          <cell r="D807">
            <v>1</v>
          </cell>
          <cell r="E807">
            <v>50.556899999999999</v>
          </cell>
          <cell r="F807">
            <v>50.55</v>
          </cell>
        </row>
        <row r="808">
          <cell r="A808" t="str">
            <v>001.15.01530</v>
          </cell>
          <cell r="B808" t="str">
            <v>Fornecimento e instalação de caixa de concreto pré-moldado para ar condicionado de 10.000 btu</v>
          </cell>
          <cell r="C808" t="str">
            <v>un</v>
          </cell>
          <cell r="D808">
            <v>1</v>
          </cell>
          <cell r="E808">
            <v>54.556899999999999</v>
          </cell>
          <cell r="F808">
            <v>54.55</v>
          </cell>
        </row>
        <row r="809">
          <cell r="A809" t="str">
            <v>001.15.01540</v>
          </cell>
          <cell r="B809" t="str">
            <v>Fornecimento e instalação de caixa de concreto pré-moldado para ar condicionado de 20.000 btu</v>
          </cell>
          <cell r="C809" t="str">
            <v>UN</v>
          </cell>
          <cell r="D809">
            <v>1</v>
          </cell>
          <cell r="E809">
            <v>68.556899999999999</v>
          </cell>
          <cell r="F809">
            <v>68.55</v>
          </cell>
        </row>
        <row r="810">
          <cell r="A810" t="str">
            <v>001.15.01560</v>
          </cell>
          <cell r="B810" t="str">
            <v>Fornecimento e instalação de bancada em granito cinza polido l=0,60m sobre alvenaria revestida de azulejo branco, exceto cubas (quantificada e orçada na parte hidráulica)</v>
          </cell>
          <cell r="C810" t="str">
            <v>ML</v>
          </cell>
          <cell r="D810">
            <v>1</v>
          </cell>
          <cell r="E810">
            <v>137.84829999999999</v>
          </cell>
          <cell r="F810">
            <v>137.84</v>
          </cell>
        </row>
        <row r="811">
          <cell r="A811" t="str">
            <v>001.15.01580</v>
          </cell>
          <cell r="B811" t="str">
            <v>Fornecimento e instalação de bancada em granilite l=0,60m apoiada sobre alvenaria revestida c/ azulejo</v>
          </cell>
          <cell r="C811" t="str">
            <v>M</v>
          </cell>
          <cell r="D811">
            <v>1</v>
          </cell>
          <cell r="E811">
            <v>80.948999999999998</v>
          </cell>
          <cell r="F811">
            <v>80.94</v>
          </cell>
        </row>
        <row r="812">
          <cell r="A812" t="str">
            <v>001.15.01600</v>
          </cell>
          <cell r="B812" t="str">
            <v>Fornecimento e instalação de balcão de atendimento em madeira l=0,40m e=0,05m apoiado sobre alvenaria aparente de tijolo cerâmico de 21 furos, inclusive passagem pelo balcão</v>
          </cell>
          <cell r="C812" t="str">
            <v>M</v>
          </cell>
          <cell r="D812">
            <v>1</v>
          </cell>
          <cell r="E812">
            <v>104.8738</v>
          </cell>
          <cell r="F812">
            <v>104.87</v>
          </cell>
        </row>
        <row r="813">
          <cell r="A813" t="str">
            <v>001.15.01620</v>
          </cell>
          <cell r="B813" t="str">
            <v>Fornecimento e instalação de corrimao em tubo galvanizado 1" chumbado no piso h=1,00m pintado com tinta à óleo 02 demãos</v>
          </cell>
          <cell r="C813" t="str">
            <v>M</v>
          </cell>
          <cell r="D813">
            <v>1</v>
          </cell>
          <cell r="E813">
            <v>44.909700000000001</v>
          </cell>
          <cell r="F813">
            <v>44.9</v>
          </cell>
        </row>
        <row r="814">
          <cell r="A814" t="str">
            <v>001.15.01640</v>
          </cell>
          <cell r="B814" t="str">
            <v>Fornecimento e instalação de corrimão em tubo galvanizado 2" chumbado no piso h=1.00 m pintado com tinta à óleo 02 demãos</v>
          </cell>
          <cell r="C814" t="str">
            <v>ML</v>
          </cell>
          <cell r="D814">
            <v>1</v>
          </cell>
          <cell r="E814">
            <v>81.119699999999995</v>
          </cell>
          <cell r="F814">
            <v>81.11</v>
          </cell>
        </row>
        <row r="815">
          <cell r="A815" t="str">
            <v>001.15.01660</v>
          </cell>
          <cell r="B815" t="str">
            <v>Fornecimento e instalação de pedilúvio dimensões internas de 1,00x0,50x0,12 m</v>
          </cell>
          <cell r="C815" t="str">
            <v>UN</v>
          </cell>
          <cell r="D815">
            <v>1</v>
          </cell>
          <cell r="E815">
            <v>28.402799999999999</v>
          </cell>
          <cell r="F815">
            <v>28.4</v>
          </cell>
        </row>
        <row r="816">
          <cell r="A816" t="str">
            <v>001.15.01680</v>
          </cell>
          <cell r="B816" t="str">
            <v>Fornecimento e instalação de friso decorativo com tijolos maciços seção 10.00 x 10.00</v>
          </cell>
          <cell r="C816" t="str">
            <v>M</v>
          </cell>
          <cell r="D816">
            <v>1</v>
          </cell>
          <cell r="E816">
            <v>17.6859</v>
          </cell>
          <cell r="F816">
            <v>17.68</v>
          </cell>
        </row>
        <row r="817">
          <cell r="A817" t="str">
            <v>001.15.01700</v>
          </cell>
          <cell r="B817" t="str">
            <v>Parede Em Gesso Acartonado Revestida nas Duas Faces com Painel FGE sendo Montante e Guia 75, incl. parafuso GN 25, Massa e Fita .</v>
          </cell>
          <cell r="C817" t="str">
            <v>m2</v>
          </cell>
          <cell r="D817">
            <v>1</v>
          </cell>
          <cell r="E817">
            <v>49.841700000000003</v>
          </cell>
          <cell r="F817">
            <v>49.84</v>
          </cell>
        </row>
        <row r="818">
          <cell r="A818" t="str">
            <v>001.16</v>
          </cell>
          <cell r="B818" t="str">
            <v>URBANIZAÇÃO</v>
          </cell>
          <cell r="E818">
            <v>2237.0389</v>
          </cell>
        </row>
        <row r="819">
          <cell r="A819" t="str">
            <v>001.16.00020</v>
          </cell>
          <cell r="B819" t="str">
            <v>Banco de concreto armado 5.00x0.50x0.40 m conf. det. dop</v>
          </cell>
          <cell r="C819" t="str">
            <v>UN</v>
          </cell>
          <cell r="D819">
            <v>1</v>
          </cell>
          <cell r="E819">
            <v>202.95959999999999</v>
          </cell>
          <cell r="F819">
            <v>202.95</v>
          </cell>
        </row>
        <row r="820">
          <cell r="A820" t="str">
            <v>001.16.00040</v>
          </cell>
          <cell r="B820" t="str">
            <v>Banco de concreto armado 7.00x0.50x0.40 m conf. det. dop</v>
          </cell>
          <cell r="C820" t="str">
            <v>UN</v>
          </cell>
          <cell r="D820">
            <v>1</v>
          </cell>
          <cell r="E820">
            <v>275.59879999999998</v>
          </cell>
          <cell r="F820">
            <v>275.58999999999997</v>
          </cell>
        </row>
        <row r="821">
          <cell r="A821" t="str">
            <v>001.16.00060</v>
          </cell>
          <cell r="B821" t="str">
            <v>Banco de concreto armado 0,70x0,50x0,40 m conf. det. dop</v>
          </cell>
          <cell r="C821" t="str">
            <v>UN</v>
          </cell>
          <cell r="D821">
            <v>1</v>
          </cell>
          <cell r="E821">
            <v>59.526899999999998</v>
          </cell>
          <cell r="F821">
            <v>59.52</v>
          </cell>
        </row>
        <row r="822">
          <cell r="A822" t="str">
            <v>001.16.00080</v>
          </cell>
          <cell r="B822" t="str">
            <v>Cascalho lavado p/passeio</v>
          </cell>
          <cell r="C822" t="str">
            <v>M3</v>
          </cell>
          <cell r="D822">
            <v>1</v>
          </cell>
          <cell r="E822">
            <v>48.921799999999998</v>
          </cell>
          <cell r="F822">
            <v>48.92</v>
          </cell>
        </row>
        <row r="823">
          <cell r="A823" t="str">
            <v>001.16.00100</v>
          </cell>
          <cell r="B823" t="str">
            <v>Guias de concreto pré-moldados (concreto 300kg cimento/m3) de seção 15x30 cm (espessura 12.00 cm no topo)  o serviço inclui a abertura das valas, assentamento e rejuntamento das guias</v>
          </cell>
          <cell r="C823" t="str">
            <v>ML</v>
          </cell>
          <cell r="D823">
            <v>1</v>
          </cell>
          <cell r="E823">
            <v>18.094799999999999</v>
          </cell>
          <cell r="F823">
            <v>18.09</v>
          </cell>
        </row>
        <row r="824">
          <cell r="A824" t="str">
            <v>001.16.00120</v>
          </cell>
          <cell r="B824" t="str">
            <v>Guias curvas de concreto pré-moldados (concreto 300kg cimento/m3) de seção 15x30 cm (espessura 12.00 cm no topo)  o serviço inclui a abertura das valas, assentamento e rejuntamento das guias</v>
          </cell>
          <cell r="C824" t="str">
            <v>ML</v>
          </cell>
          <cell r="D824">
            <v>1</v>
          </cell>
          <cell r="E824">
            <v>18.000299999999999</v>
          </cell>
          <cell r="F824">
            <v>18</v>
          </cell>
        </row>
        <row r="825">
          <cell r="A825" t="str">
            <v>001.16.00140</v>
          </cell>
          <cell r="B825" t="str">
            <v>Sarjeta de concreto (300kg cim/m3) fundido no local seção 40.00 x 8.00 cm, o serviço inclui a abertura de vala, assentamento e rejuntamento</v>
          </cell>
          <cell r="C825" t="str">
            <v>ML</v>
          </cell>
          <cell r="D825">
            <v>1</v>
          </cell>
          <cell r="E825">
            <v>16.584599999999998</v>
          </cell>
          <cell r="F825">
            <v>16.579999999999998</v>
          </cell>
        </row>
        <row r="826">
          <cell r="A826" t="str">
            <v>001.16.00160</v>
          </cell>
          <cell r="B826" t="str">
            <v>Fornecimento e espalhamento de terra vegetal</v>
          </cell>
          <cell r="C826" t="str">
            <v>M3</v>
          </cell>
          <cell r="D826">
            <v>1</v>
          </cell>
          <cell r="E826">
            <v>55.321800000000003</v>
          </cell>
          <cell r="F826">
            <v>55.32</v>
          </cell>
        </row>
        <row r="827">
          <cell r="A827" t="str">
            <v>001.16.00180</v>
          </cell>
          <cell r="B827" t="str">
            <v>Grama em placas com manutenção por 60 dias com irrigação diária, pulverização, adubação e substituição de mudas mortas</v>
          </cell>
          <cell r="C827" t="str">
            <v>M2</v>
          </cell>
          <cell r="D827">
            <v>1</v>
          </cell>
          <cell r="E827">
            <v>3.6661999999999999</v>
          </cell>
          <cell r="F827">
            <v>3.66</v>
          </cell>
        </row>
        <row r="828">
          <cell r="A828" t="str">
            <v>001.16.00200</v>
          </cell>
          <cell r="B828" t="str">
            <v>Grama em mudas tipo (forquilha ou estrela) com manutenção por 60 dias  com irrigação diária, pulverização, adubação e substiuição de mudas mortas</v>
          </cell>
          <cell r="C828" t="str">
            <v>M2</v>
          </cell>
          <cell r="D828">
            <v>1</v>
          </cell>
          <cell r="E828">
            <v>2.2652000000000001</v>
          </cell>
          <cell r="F828">
            <v>2.2599999999999998</v>
          </cell>
        </row>
        <row r="829">
          <cell r="A829" t="str">
            <v>001.16.00220</v>
          </cell>
          <cell r="B829" t="str">
            <v>Sansão do campo a cada 10cm, com manutenção por 60 dias com irrigação diária, pulverização, adubação e substituição de mudas mortas.</v>
          </cell>
          <cell r="C829" t="str">
            <v>ML</v>
          </cell>
          <cell r="D829">
            <v>1</v>
          </cell>
          <cell r="E829">
            <v>25.5746</v>
          </cell>
          <cell r="F829">
            <v>25.57</v>
          </cell>
        </row>
        <row r="830">
          <cell r="A830" t="str">
            <v>001.16.00240</v>
          </cell>
          <cell r="B830" t="str">
            <v>Grade de proteção para árvores h = 2.00 m</v>
          </cell>
          <cell r="C830" t="str">
            <v>UN</v>
          </cell>
          <cell r="D830">
            <v>1</v>
          </cell>
          <cell r="E830">
            <v>28.515999999999998</v>
          </cell>
          <cell r="F830">
            <v>28.51</v>
          </cell>
        </row>
        <row r="831">
          <cell r="A831" t="str">
            <v>001.16.00260</v>
          </cell>
          <cell r="B831" t="str">
            <v>Árvores ( altura das mudas 2.00 m ) c/ 1.50m de altura livre, com manutenção por 60 dias com irrigação, pulverização, poda e substituição de mudas mortas</v>
          </cell>
          <cell r="C831" t="str">
            <v>UN</v>
          </cell>
          <cell r="D831">
            <v>1</v>
          </cell>
          <cell r="E831">
            <v>8.9152000000000005</v>
          </cell>
          <cell r="F831">
            <v>8.91</v>
          </cell>
        </row>
        <row r="832">
          <cell r="A832" t="str">
            <v>001.16.00280</v>
          </cell>
          <cell r="B832" t="str">
            <v>Árvores ( altura das mudas 2m ) inclusive grade de proteção com 1.50 m de altura livre, com manutenção por 60 dias com irrigação, pulverização, poda e substiuição de mudas mortas</v>
          </cell>
          <cell r="C832" t="str">
            <v>UN</v>
          </cell>
          <cell r="D832">
            <v>1</v>
          </cell>
          <cell r="E832">
            <v>37.4313</v>
          </cell>
          <cell r="F832">
            <v>37.43</v>
          </cell>
        </row>
        <row r="833">
          <cell r="A833" t="str">
            <v>001.16.00300</v>
          </cell>
          <cell r="B833" t="str">
            <v>Mudas de vegetação nativa, com altura livre mínima de 50 cm, inclusive adubo - base de npk-4-14-8, a 100 g por cova e terra preta, com manutenção por 60 dias com irrigação, pulverização, poda e substituição  de mudas mortas</v>
          </cell>
          <cell r="C833" t="str">
            <v>UN</v>
          </cell>
          <cell r="D833">
            <v>1</v>
          </cell>
          <cell r="E833">
            <v>2.41</v>
          </cell>
          <cell r="F833">
            <v>2.41</v>
          </cell>
        </row>
        <row r="834">
          <cell r="A834" t="str">
            <v>001.16.00320</v>
          </cell>
          <cell r="B834" t="str">
            <v>Oiti - grande, com manutenção por 60 dias com irrigação, pulverização, poda e substituição de mudas mortas</v>
          </cell>
          <cell r="C834" t="str">
            <v>UN</v>
          </cell>
          <cell r="D834">
            <v>1</v>
          </cell>
          <cell r="E834">
            <v>26.915199999999999</v>
          </cell>
          <cell r="F834">
            <v>26.91</v>
          </cell>
        </row>
        <row r="835">
          <cell r="A835" t="str">
            <v>001.16.00340</v>
          </cell>
          <cell r="B835" t="str">
            <v>Fênix - grande, com manutenção por 60 dias com irrigação, pulverização, poda e substituição de mudas mortas</v>
          </cell>
          <cell r="C835" t="str">
            <v>UN</v>
          </cell>
          <cell r="D835">
            <v>1</v>
          </cell>
          <cell r="E835">
            <v>56.915199999999999</v>
          </cell>
          <cell r="F835">
            <v>56.91</v>
          </cell>
        </row>
        <row r="836">
          <cell r="A836" t="str">
            <v>001.16.00360</v>
          </cell>
          <cell r="B836" t="str">
            <v>Agave - grande, com manutenção por 60 dias com irrigação, pulverização, poda e substituição de mudas mortas</v>
          </cell>
          <cell r="C836" t="str">
            <v>UN</v>
          </cell>
          <cell r="D836">
            <v>1</v>
          </cell>
          <cell r="E836">
            <v>31.915199999999999</v>
          </cell>
          <cell r="F836">
            <v>31.91</v>
          </cell>
        </row>
        <row r="837">
          <cell r="A837" t="str">
            <v>001.16.00380</v>
          </cell>
          <cell r="B837" t="str">
            <v>Dracena marginata - grande, com manutenção por 60 dias com irrigação, pulverização, poda e substituição de mudas mortas</v>
          </cell>
          <cell r="C837" t="str">
            <v>UN</v>
          </cell>
          <cell r="D837">
            <v>1</v>
          </cell>
          <cell r="E837">
            <v>16.915199999999999</v>
          </cell>
          <cell r="F837">
            <v>16.91</v>
          </cell>
        </row>
        <row r="838">
          <cell r="A838" t="str">
            <v>001.16.00400</v>
          </cell>
          <cell r="B838" t="str">
            <v>Palmeira - grande, com manutenção por 60 dias com irrigação, pulverização, poda e substituição de mudas mortas</v>
          </cell>
          <cell r="C838" t="str">
            <v>UN</v>
          </cell>
          <cell r="D838">
            <v>1</v>
          </cell>
          <cell r="E838">
            <v>61.915199999999999</v>
          </cell>
          <cell r="F838">
            <v>61.91</v>
          </cell>
        </row>
        <row r="839">
          <cell r="A839" t="str">
            <v>001.16.00420</v>
          </cell>
          <cell r="B839" t="str">
            <v>Musaendra - grande, com manutenção por 60 dias com irrigação, pulverização, poda e substituição de mudas mortas</v>
          </cell>
          <cell r="C839" t="str">
            <v>UN</v>
          </cell>
          <cell r="D839">
            <v>1</v>
          </cell>
          <cell r="E839">
            <v>21.915199999999999</v>
          </cell>
          <cell r="F839">
            <v>21.91</v>
          </cell>
        </row>
        <row r="840">
          <cell r="A840" t="str">
            <v>001.16.00440</v>
          </cell>
          <cell r="B840" t="str">
            <v>Hemigrafis - pequena, com manutenção por 60 dias com irrigação, pulverização, poda e substituição de mudas mortas</v>
          </cell>
          <cell r="C840" t="str">
            <v>UN</v>
          </cell>
          <cell r="D840">
            <v>1</v>
          </cell>
          <cell r="E840">
            <v>0.8831</v>
          </cell>
          <cell r="F840">
            <v>0.88</v>
          </cell>
        </row>
        <row r="841">
          <cell r="A841" t="str">
            <v>001.16.00460</v>
          </cell>
          <cell r="B841" t="str">
            <v>Pingo de ouro - pequena, com manutenção por 60 dias com irrigação, pulverização, poda e substituição de mudas mortas</v>
          </cell>
          <cell r="C841" t="str">
            <v>UN</v>
          </cell>
          <cell r="D841">
            <v>1</v>
          </cell>
          <cell r="E841">
            <v>0.8831</v>
          </cell>
          <cell r="F841">
            <v>0.88</v>
          </cell>
        </row>
        <row r="842">
          <cell r="A842" t="str">
            <v>001.16.00480</v>
          </cell>
          <cell r="B842" t="str">
            <v>Pingo de ouro - grande, com manutenção por 60 dias com irrigação, pulverização, poda e substituição de mudas mortas</v>
          </cell>
          <cell r="C842" t="str">
            <v>UN</v>
          </cell>
          <cell r="D842">
            <v>1</v>
          </cell>
          <cell r="E842">
            <v>4.4151999999999996</v>
          </cell>
          <cell r="F842">
            <v>4.41</v>
          </cell>
        </row>
        <row r="843">
          <cell r="A843" t="str">
            <v>001.16.00500</v>
          </cell>
          <cell r="B843" t="str">
            <v>Mini-ixoria sacola - grande, com manutenção por 60 dias com irrigação, pulverização, poda e substituição de mudas mortas</v>
          </cell>
          <cell r="C843" t="str">
            <v>UN</v>
          </cell>
          <cell r="D843">
            <v>1</v>
          </cell>
          <cell r="E843">
            <v>1.3831</v>
          </cell>
          <cell r="F843">
            <v>1.38</v>
          </cell>
        </row>
        <row r="844">
          <cell r="A844" t="str">
            <v>001.16.00520</v>
          </cell>
          <cell r="B844" t="str">
            <v>Mini-ixoria torrão - grande, com manutenção por 60 dias com irrigação, pulverização, poda e substituição de mudas mortas</v>
          </cell>
          <cell r="C844" t="str">
            <v>UN</v>
          </cell>
          <cell r="D844">
            <v>1</v>
          </cell>
          <cell r="E844">
            <v>9.9152000000000005</v>
          </cell>
          <cell r="F844">
            <v>9.91</v>
          </cell>
        </row>
        <row r="845">
          <cell r="A845" t="str">
            <v>001.16.00540</v>
          </cell>
          <cell r="B845" t="str">
            <v>Croton sacola - grande, com manutenção por 60 dias com irrigação, pulverização, poda e substituição de mudas mortas</v>
          </cell>
          <cell r="C845" t="str">
            <v>UN</v>
          </cell>
          <cell r="D845">
            <v>1</v>
          </cell>
          <cell r="E845">
            <v>4.3830999999999998</v>
          </cell>
          <cell r="F845">
            <v>4.38</v>
          </cell>
        </row>
        <row r="846">
          <cell r="A846" t="str">
            <v>001.16.00560</v>
          </cell>
          <cell r="B846" t="str">
            <v>Croton torrão - grande, com manutenção por 60 dias com irrigação, pulverização, poda e substituição de mudas mortas</v>
          </cell>
          <cell r="C846" t="str">
            <v>UN</v>
          </cell>
          <cell r="D846">
            <v>1</v>
          </cell>
          <cell r="E846">
            <v>16.915199999999999</v>
          </cell>
          <cell r="F846">
            <v>16.91</v>
          </cell>
        </row>
        <row r="847">
          <cell r="A847" t="str">
            <v>001.16.00580</v>
          </cell>
          <cell r="B847" t="str">
            <v>Eretrine - grande, com manutenção por 60 dias com irrigação, pulverização, poda e substituição de mudas mortas</v>
          </cell>
          <cell r="C847" t="str">
            <v>UN</v>
          </cell>
          <cell r="D847">
            <v>1</v>
          </cell>
          <cell r="E847">
            <v>21.915199999999999</v>
          </cell>
          <cell r="F847">
            <v>21.91</v>
          </cell>
        </row>
        <row r="848">
          <cell r="A848" t="str">
            <v>001.16.00600</v>
          </cell>
          <cell r="B848" t="str">
            <v>Areca - grande, com manutenção por 60 dias com irrigação, pulverização, poda e substituição de mudas mortas</v>
          </cell>
          <cell r="C848" t="str">
            <v>UN</v>
          </cell>
          <cell r="D848">
            <v>1</v>
          </cell>
          <cell r="E848">
            <v>21.915199999999999</v>
          </cell>
          <cell r="F848">
            <v>21.91</v>
          </cell>
        </row>
        <row r="849">
          <cell r="A849" t="str">
            <v>001.16.00620</v>
          </cell>
          <cell r="B849" t="str">
            <v>Hibisco bicolor - pequena, com manutenção por 60 dias com irrigação, pulverização, poda e substituição de mudas mortas</v>
          </cell>
          <cell r="C849" t="str">
            <v>UN</v>
          </cell>
          <cell r="D849">
            <v>1</v>
          </cell>
          <cell r="E849">
            <v>5.3830999999999998</v>
          </cell>
          <cell r="F849">
            <v>5.38</v>
          </cell>
        </row>
        <row r="850">
          <cell r="A850" t="str">
            <v>001.16.00640</v>
          </cell>
          <cell r="B850" t="str">
            <v>Brita na área interna do prédio</v>
          </cell>
          <cell r="C850" t="str">
            <v>M3</v>
          </cell>
          <cell r="D850">
            <v>1</v>
          </cell>
          <cell r="E850">
            <v>39.160899999999998</v>
          </cell>
          <cell r="F850">
            <v>39.159999999999997</v>
          </cell>
        </row>
        <row r="851">
          <cell r="A851" t="str">
            <v>001.16.00660</v>
          </cell>
          <cell r="B851" t="str">
            <v>Brita na área interna do prédio - branca - (fins decorativos)</v>
          </cell>
          <cell r="C851" t="str">
            <v>M3</v>
          </cell>
          <cell r="D851">
            <v>1</v>
          </cell>
          <cell r="E851">
            <v>41.660899999999998</v>
          </cell>
          <cell r="F851">
            <v>41.66</v>
          </cell>
        </row>
        <row r="852">
          <cell r="A852" t="str">
            <v>001.16.00680</v>
          </cell>
          <cell r="B852" t="str">
            <v>Brita na área interna do prédio - escurinha - (fins decorativos)</v>
          </cell>
          <cell r="C852" t="str">
            <v>M3</v>
          </cell>
          <cell r="D852">
            <v>1</v>
          </cell>
          <cell r="E852">
            <v>41.660899999999998</v>
          </cell>
          <cell r="F852">
            <v>41.66</v>
          </cell>
        </row>
        <row r="853">
          <cell r="A853" t="str">
            <v>001.16.00700</v>
          </cell>
          <cell r="B853" t="str">
            <v>Pavimentação c/ lajotas pré-moldadas de concreto sextavado ( bloquete). deverão observar as mesmas especificações de ítens anteriores no que se refere a assentamento e rejuntamento. espessura de 5 cm para calcadas</v>
          </cell>
          <cell r="C853" t="str">
            <v>M2</v>
          </cell>
          <cell r="D853">
            <v>1</v>
          </cell>
          <cell r="E853">
            <v>21.8781</v>
          </cell>
          <cell r="F853">
            <v>21.87</v>
          </cell>
        </row>
        <row r="854">
          <cell r="A854" t="str">
            <v>001.16.00720</v>
          </cell>
          <cell r="B854" t="str">
            <v>Pavimentação c/ lajotas pré-moldadas de concreto sextavado ( bloquete). deverão observar as mesmas especificações de ítens anteriores no que se refere a assentamento e rejuntamento. espessura de 10 cm para tráfego</v>
          </cell>
          <cell r="C854" t="str">
            <v>M2</v>
          </cell>
          <cell r="D854">
            <v>1</v>
          </cell>
          <cell r="E854">
            <v>35.738100000000003</v>
          </cell>
          <cell r="F854">
            <v>35.729999999999997</v>
          </cell>
        </row>
        <row r="855">
          <cell r="A855" t="str">
            <v>001.16.00740</v>
          </cell>
          <cell r="B855" t="str">
            <v>Fornecimento e assentamento de paralelepípedo</v>
          </cell>
          <cell r="C855" t="str">
            <v>M2</v>
          </cell>
          <cell r="D855">
            <v>1</v>
          </cell>
          <cell r="E855">
            <v>28.677600000000002</v>
          </cell>
          <cell r="F855">
            <v>28.67</v>
          </cell>
        </row>
        <row r="856">
          <cell r="A856" t="str">
            <v>001.16.00760</v>
          </cell>
          <cell r="B856" t="str">
            <v>Execução de alambrado em tubo de ferro 6§ bitola 2.1/2 formando quadro de 3.00x3.00m e tela malha 2" fio 12</v>
          </cell>
          <cell r="C856" t="str">
            <v>M2</v>
          </cell>
          <cell r="D856">
            <v>1</v>
          </cell>
          <cell r="E856">
            <v>0</v>
          </cell>
          <cell r="F856">
            <v>0</v>
          </cell>
        </row>
        <row r="857">
          <cell r="A857" t="str">
            <v>001.16.00770</v>
          </cell>
          <cell r="B857" t="str">
            <v>Alambrado c/ Tela Arame Galv. Losangular fio 12, malha 2"", altura da tela 1.50 m, fix. em pilarete de concreto pré moldado h= 2.60 m, espaçados a cada 2.50 m, com reforço arame galv. n.10, incl.mureta de alvenaria h=0.50 m chapiscada, rebocada e caiada</v>
          </cell>
          <cell r="C857" t="str">
            <v>ml</v>
          </cell>
          <cell r="D857">
            <v>1</v>
          </cell>
          <cell r="E857">
            <v>64.617599999999996</v>
          </cell>
          <cell r="F857">
            <v>64.61</v>
          </cell>
        </row>
        <row r="858">
          <cell r="A858" t="str">
            <v>001.16.00775</v>
          </cell>
          <cell r="B858" t="str">
            <v>Fornecimento e Instalação de Portão em Tubo Galvanizado 2"" e Tela Galvanizada Malha 2"", incl. Ferragens</v>
          </cell>
          <cell r="C858" t="str">
            <v>m2</v>
          </cell>
          <cell r="D858">
            <v>1</v>
          </cell>
          <cell r="E858">
            <v>100.3198</v>
          </cell>
          <cell r="F858">
            <v>100.31</v>
          </cell>
        </row>
        <row r="859">
          <cell r="A859" t="str">
            <v>001.16.00780</v>
          </cell>
          <cell r="B859" t="str">
            <v>Fornecimento e instalação de placa de concreto de 100x100 cm com 6 cm de espessura, junta de seixos rolados com 6 cm de largura</v>
          </cell>
          <cell r="C859" t="str">
            <v>M2</v>
          </cell>
          <cell r="D859">
            <v>1</v>
          </cell>
          <cell r="E859">
            <v>23.196000000000002</v>
          </cell>
          <cell r="F859">
            <v>23.19</v>
          </cell>
        </row>
        <row r="860">
          <cell r="A860" t="str">
            <v>001.16.00800</v>
          </cell>
          <cell r="B860" t="str">
            <v>Execução de muro de fecho, conforme detalhe do dop n. 92019, com altura de 1.60 m</v>
          </cell>
          <cell r="C860" t="str">
            <v>ML</v>
          </cell>
          <cell r="D860">
            <v>1</v>
          </cell>
          <cell r="E860">
            <v>107.1583</v>
          </cell>
          <cell r="F860">
            <v>107.15</v>
          </cell>
        </row>
        <row r="861">
          <cell r="A861" t="str">
            <v>001.16.00820</v>
          </cell>
          <cell r="B861" t="str">
            <v>Execução de muro de fecho, conforme detalhe do dop n. 92019, com altura de 1.80 m</v>
          </cell>
          <cell r="C861" t="str">
            <v>ML</v>
          </cell>
          <cell r="D861">
            <v>1</v>
          </cell>
          <cell r="E861">
            <v>117.47110000000001</v>
          </cell>
          <cell r="F861">
            <v>117.47</v>
          </cell>
        </row>
        <row r="862">
          <cell r="A862" t="str">
            <v>001.16.00840</v>
          </cell>
          <cell r="B862" t="str">
            <v>Execução de muro de fecho, conforme detalhe do dop n. 92019, com altura de 2.00 m</v>
          </cell>
          <cell r="C862" t="str">
            <v>ML</v>
          </cell>
          <cell r="D862">
            <v>1</v>
          </cell>
          <cell r="E862">
            <v>127.78230000000001</v>
          </cell>
          <cell r="F862">
            <v>127.78</v>
          </cell>
        </row>
        <row r="863">
          <cell r="A863" t="str">
            <v>001.16.00860</v>
          </cell>
          <cell r="B863" t="str">
            <v>Execução de acréscimo de muro de fecho conforme detalhe padrão do dop arquivo n.92019</v>
          </cell>
          <cell r="C863" t="str">
            <v>M2</v>
          </cell>
          <cell r="D863">
            <v>1</v>
          </cell>
          <cell r="E863">
            <v>43.928600000000003</v>
          </cell>
          <cell r="F863">
            <v>43.92</v>
          </cell>
        </row>
        <row r="864">
          <cell r="A864" t="str">
            <v>001.16.00880</v>
          </cell>
          <cell r="B864" t="str">
            <v>Fornecimento e espalhamento de areia do rio</v>
          </cell>
          <cell r="C864" t="str">
            <v>M3</v>
          </cell>
          <cell r="D864">
            <v>1</v>
          </cell>
          <cell r="E864">
            <v>37.891300000000001</v>
          </cell>
          <cell r="F864">
            <v>37.89</v>
          </cell>
        </row>
        <row r="865">
          <cell r="A865" t="str">
            <v>001.16.00900</v>
          </cell>
          <cell r="B865" t="str">
            <v>Locação de linhas estaqueadas de 20 em 20 m para construção de muro, sem nivelamento</v>
          </cell>
          <cell r="C865" t="str">
            <v>ML</v>
          </cell>
          <cell r="D865">
            <v>1</v>
          </cell>
          <cell r="E865">
            <v>1.5178</v>
          </cell>
          <cell r="F865">
            <v>1.51</v>
          </cell>
        </row>
        <row r="866">
          <cell r="A866" t="str">
            <v>001.16.00920</v>
          </cell>
          <cell r="B866" t="str">
            <v>Locação de linhas estaqueadas de 20 em 20 m para construção de muro, com nivelamento</v>
          </cell>
          <cell r="C866" t="str">
            <v>ML</v>
          </cell>
          <cell r="D866">
            <v>1</v>
          </cell>
          <cell r="E866">
            <v>2.4285999999999999</v>
          </cell>
          <cell r="F866">
            <v>2.42</v>
          </cell>
        </row>
        <row r="867">
          <cell r="A867" t="str">
            <v>001.16.00940</v>
          </cell>
          <cell r="B867" t="str">
            <v>Execução de conjunto de mureta em madeira c/ 2 pilares a cada 1,30m e altura livre de 1.00 m, conforme detalhe dop</v>
          </cell>
          <cell r="C867" t="str">
            <v>UN</v>
          </cell>
          <cell r="D867">
            <v>1</v>
          </cell>
          <cell r="E867">
            <v>271.16579999999999</v>
          </cell>
          <cell r="F867">
            <v>271.16000000000003</v>
          </cell>
        </row>
        <row r="868">
          <cell r="A868" t="str">
            <v>001.16.00960</v>
          </cell>
          <cell r="B868" t="str">
            <v>Demarcação de faixa com tinta acrílica especial - largura 10.00 cm</v>
          </cell>
          <cell r="C868" t="str">
            <v>ML</v>
          </cell>
          <cell r="D868">
            <v>1</v>
          </cell>
          <cell r="E868">
            <v>5.4671000000000003</v>
          </cell>
          <cell r="F868">
            <v>5.46</v>
          </cell>
        </row>
        <row r="869">
          <cell r="A869" t="str">
            <v>001.16.00980</v>
          </cell>
          <cell r="B869" t="str">
            <v>Retirada e reassentamento de meio-fio</v>
          </cell>
          <cell r="C869" t="str">
            <v>M</v>
          </cell>
          <cell r="D869">
            <v>1</v>
          </cell>
          <cell r="E869">
            <v>17.048300000000001</v>
          </cell>
          <cell r="F869">
            <v>17.04</v>
          </cell>
        </row>
        <row r="870">
          <cell r="A870" t="str">
            <v>001.17</v>
          </cell>
          <cell r="B870" t="str">
            <v>INSTALAÇÕES ELÉTRICAS, LÓGICA E TELEFONIA</v>
          </cell>
          <cell r="E870">
            <v>139058.58069999999</v>
          </cell>
        </row>
        <row r="871">
          <cell r="A871" t="str">
            <v>001.17.00020</v>
          </cell>
          <cell r="B871" t="str">
            <v>Fornecimento e instalação de fio de cobre seção 1.50 mm2, com isolamento para 750 v, com caract. não propagantes ao fogo</v>
          </cell>
          <cell r="C871" t="str">
            <v>ML</v>
          </cell>
          <cell r="D871">
            <v>1</v>
          </cell>
          <cell r="E871">
            <v>0.73599999999999999</v>
          </cell>
          <cell r="F871">
            <v>0.73</v>
          </cell>
        </row>
        <row r="872">
          <cell r="A872" t="str">
            <v>001.17.00040</v>
          </cell>
          <cell r="B872" t="str">
            <v>Fornecimento e instalação de fio de cobre seção 2.50 mm2,com isolamento para 750 v, com caract. não propagantes ao fogo</v>
          </cell>
          <cell r="C872" t="str">
            <v>ML</v>
          </cell>
          <cell r="D872">
            <v>1</v>
          </cell>
          <cell r="E872">
            <v>1.083</v>
          </cell>
          <cell r="F872">
            <v>1.08</v>
          </cell>
        </row>
        <row r="873">
          <cell r="A873" t="str">
            <v>001.17.00060</v>
          </cell>
          <cell r="B873" t="str">
            <v>Fornecimento e instalação de fio de cobre seção 4.00 mm2, com isolamento para 750 v, com caract. não propagantes ao fogo</v>
          </cell>
          <cell r="C873" t="str">
            <v>ML</v>
          </cell>
          <cell r="D873">
            <v>1</v>
          </cell>
          <cell r="E873">
            <v>1.4507000000000001</v>
          </cell>
          <cell r="F873">
            <v>1.45</v>
          </cell>
        </row>
        <row r="874">
          <cell r="A874" t="str">
            <v>001.17.00080</v>
          </cell>
          <cell r="B874" t="str">
            <v>Fornecimento e instalação de fio de cobre seção 6.00 mm2,com isolamento para 750 v com caract. não propagantes ao fogo</v>
          </cell>
          <cell r="C874" t="str">
            <v>ML</v>
          </cell>
          <cell r="D874">
            <v>1</v>
          </cell>
          <cell r="E874">
            <v>2.0632000000000001</v>
          </cell>
          <cell r="F874">
            <v>2.06</v>
          </cell>
        </row>
        <row r="875">
          <cell r="A875" t="str">
            <v>001.17.00100</v>
          </cell>
          <cell r="B875" t="str">
            <v>Fornecimento e instalação de fio de cobre seção 10.00 mm2,com isolamento para 750 v, com caract. não propagantes ao fogo</v>
          </cell>
          <cell r="C875" t="str">
            <v>ML</v>
          </cell>
          <cell r="D875">
            <v>1</v>
          </cell>
          <cell r="E875">
            <v>2.8902999999999999</v>
          </cell>
          <cell r="F875">
            <v>2.89</v>
          </cell>
        </row>
        <row r="876">
          <cell r="A876" t="str">
            <v>001.17.00120</v>
          </cell>
          <cell r="B876" t="str">
            <v>Fornecimento e instalação de cabo de cobre seção 2.50 mm2,com isolamento para 750 v, com caract. não propagantes ao fogo</v>
          </cell>
          <cell r="C876" t="str">
            <v>ML</v>
          </cell>
          <cell r="D876">
            <v>1</v>
          </cell>
          <cell r="E876">
            <v>1.083</v>
          </cell>
          <cell r="F876">
            <v>1.08</v>
          </cell>
        </row>
        <row r="877">
          <cell r="A877" t="str">
            <v>001.17.00140</v>
          </cell>
          <cell r="B877" t="str">
            <v>Fornecimento e instalação de cabo de cobre seção 4.00 mm2,com isolamento para 750 v, com caract. não propagantes ao fogo</v>
          </cell>
          <cell r="C877" t="str">
            <v>ML</v>
          </cell>
          <cell r="D877">
            <v>1</v>
          </cell>
          <cell r="E877">
            <v>1.5507</v>
          </cell>
          <cell r="F877">
            <v>1.55</v>
          </cell>
        </row>
        <row r="878">
          <cell r="A878" t="str">
            <v>001.17.00160</v>
          </cell>
          <cell r="B878" t="str">
            <v>Fornecimento e instalação de cabo de cobre seção 6.00 mm2, com isolamento para 750 v, com caract. não propagantes ao fogo</v>
          </cell>
          <cell r="C878" t="str">
            <v>ML</v>
          </cell>
          <cell r="D878">
            <v>1</v>
          </cell>
          <cell r="E878">
            <v>2.1856</v>
          </cell>
          <cell r="F878">
            <v>2.1800000000000002</v>
          </cell>
        </row>
        <row r="879">
          <cell r="A879" t="str">
            <v>001.17.00180</v>
          </cell>
          <cell r="B879" t="str">
            <v>Fornecimento e instalação de cabo de cobre seção 10.00 mm2,com isolamento para 750 v, com caract. não propagantes ao fogo</v>
          </cell>
          <cell r="C879" t="str">
            <v>ML</v>
          </cell>
          <cell r="D879">
            <v>1</v>
          </cell>
          <cell r="E879">
            <v>3.6960999999999999</v>
          </cell>
          <cell r="F879">
            <v>3.69</v>
          </cell>
        </row>
        <row r="880">
          <cell r="A880" t="str">
            <v>001.17.00200</v>
          </cell>
          <cell r="B880" t="str">
            <v>Fornecimento e instalação de cabo de cobre seção 16.00 mm2,com isolamento para 750 v, com caract. não propagantes ao fogo</v>
          </cell>
          <cell r="C880" t="str">
            <v>ML</v>
          </cell>
          <cell r="D880">
            <v>1</v>
          </cell>
          <cell r="E880">
            <v>5.2385999999999999</v>
          </cell>
          <cell r="F880">
            <v>5.23</v>
          </cell>
        </row>
        <row r="881">
          <cell r="A881" t="str">
            <v>001.17.00220</v>
          </cell>
          <cell r="B881" t="str">
            <v>Fornecimento e instalação de cabo de cobre seção 25.00 mm2,com isolamento para 750 v, com caract. não propagantes ao fogo</v>
          </cell>
          <cell r="C881" t="str">
            <v>ML</v>
          </cell>
          <cell r="D881">
            <v>1</v>
          </cell>
          <cell r="E881">
            <v>7.34</v>
          </cell>
          <cell r="F881">
            <v>7.34</v>
          </cell>
        </row>
        <row r="882">
          <cell r="A882" t="str">
            <v>001.17.00240</v>
          </cell>
          <cell r="B882" t="str">
            <v>Fornecimento e instalação de cabo de cobre seção 35.00 mm2,com isolamento para 750 v, com caract. não propagantes ao fogo</v>
          </cell>
          <cell r="C882" t="str">
            <v>ML</v>
          </cell>
          <cell r="D882">
            <v>1</v>
          </cell>
          <cell r="E882">
            <v>9.8506</v>
          </cell>
          <cell r="F882">
            <v>9.85</v>
          </cell>
        </row>
        <row r="883">
          <cell r="A883" t="str">
            <v>001.17.00260</v>
          </cell>
          <cell r="B883" t="str">
            <v>Fornecimento e instalação de cabo de cobre seção 50.00 mm2, com isolamento para 750 v, com caract. não propagantes ao fogo</v>
          </cell>
          <cell r="C883" t="str">
            <v>ML</v>
          </cell>
          <cell r="D883">
            <v>1</v>
          </cell>
          <cell r="E883">
            <v>15.984500000000001</v>
          </cell>
          <cell r="F883">
            <v>15.98</v>
          </cell>
        </row>
        <row r="884">
          <cell r="A884" t="str">
            <v>001.17.00280</v>
          </cell>
          <cell r="B884" t="str">
            <v>Fornecimento e instalação de cabo de cobre seção 70.00 mm2,com isolamento para 750 v, com caract. não propagantes ao fogo</v>
          </cell>
          <cell r="C884" t="str">
            <v>ML</v>
          </cell>
          <cell r="D884">
            <v>1</v>
          </cell>
          <cell r="E884">
            <v>18.851800000000001</v>
          </cell>
          <cell r="F884">
            <v>18.850000000000001</v>
          </cell>
        </row>
        <row r="885">
          <cell r="A885" t="str">
            <v>001.17.00300</v>
          </cell>
          <cell r="B885" t="str">
            <v>Fornecimento e instalação de cabo de cobre seção 95.00 mm2,com isolamento para 750 v, com caract. não propagantes ao fogo</v>
          </cell>
          <cell r="C885" t="str">
            <v>ML</v>
          </cell>
          <cell r="D885">
            <v>1</v>
          </cell>
          <cell r="E885">
            <v>24.085100000000001</v>
          </cell>
          <cell r="F885">
            <v>24.08</v>
          </cell>
        </row>
        <row r="886">
          <cell r="A886" t="str">
            <v>001.17.00320</v>
          </cell>
          <cell r="B886" t="str">
            <v>Fornecimento e instalação de cabo de cobre seção 120.00 mm2,com isolamento para 750 v, com caract. não propagantes ao fogo</v>
          </cell>
          <cell r="C886" t="str">
            <v>ML</v>
          </cell>
          <cell r="D886">
            <v>1</v>
          </cell>
          <cell r="E886">
            <v>31.698</v>
          </cell>
          <cell r="F886">
            <v>31.69</v>
          </cell>
        </row>
        <row r="887">
          <cell r="A887" t="str">
            <v>001.17.00340</v>
          </cell>
          <cell r="B887" t="str">
            <v>Fornecimento e instalação de cabo de cobre seção 150.00 mm2,com isolamento para 750 v com caract. não propagantes ao fogo</v>
          </cell>
          <cell r="C887" t="str">
            <v>ML</v>
          </cell>
          <cell r="D887">
            <v>1</v>
          </cell>
          <cell r="E887">
            <v>38.729999999999997</v>
          </cell>
          <cell r="F887">
            <v>38.729999999999997</v>
          </cell>
        </row>
        <row r="888">
          <cell r="A888" t="str">
            <v>001.17.00360</v>
          </cell>
          <cell r="B888" t="str">
            <v>Fornecimento e instalação de cabo de cobre seção 185.00 mm2,com isolamento para 750 v, com caract. não propagantes ao fogo</v>
          </cell>
          <cell r="C888" t="str">
            <v>ML</v>
          </cell>
          <cell r="D888">
            <v>1</v>
          </cell>
          <cell r="E888">
            <v>48.660800000000002</v>
          </cell>
          <cell r="F888">
            <v>48.66</v>
          </cell>
        </row>
        <row r="889">
          <cell r="A889" t="str">
            <v>001.17.00380</v>
          </cell>
          <cell r="B889" t="str">
            <v>Fornecimento e instalação de cabo de cobre seção 240.00 mm2,com isolamento para 750 v, com caract. não propagantes ao fogo</v>
          </cell>
          <cell r="C889" t="str">
            <v>ML</v>
          </cell>
          <cell r="D889">
            <v>1</v>
          </cell>
          <cell r="E889">
            <v>63.661499999999997</v>
          </cell>
          <cell r="F889">
            <v>63.66</v>
          </cell>
        </row>
        <row r="890">
          <cell r="A890" t="str">
            <v>001.17.00400</v>
          </cell>
          <cell r="B890" t="str">
            <v>Fornecimento e instalação de cabo de cobre seção 300.00 mm2,com isolamento para 750 v, com caract. não propagantes ao fogo</v>
          </cell>
          <cell r="C890" t="str">
            <v>ML</v>
          </cell>
          <cell r="D890">
            <v>1</v>
          </cell>
          <cell r="E890">
            <v>80.499499999999998</v>
          </cell>
          <cell r="F890">
            <v>80.489999999999995</v>
          </cell>
        </row>
        <row r="891">
          <cell r="A891" t="str">
            <v>001.17.00420</v>
          </cell>
          <cell r="B891" t="str">
            <v>Fornecimento e instalação de cabo de cobre seção 400.00 mm2,com isolamento para 750 v, com caract. não propagantes ao fogo</v>
          </cell>
          <cell r="C891" t="str">
            <v>ML</v>
          </cell>
          <cell r="D891">
            <v>1</v>
          </cell>
          <cell r="E891">
            <v>128.57650000000001</v>
          </cell>
          <cell r="F891">
            <v>128.57</v>
          </cell>
        </row>
        <row r="892">
          <cell r="A892" t="str">
            <v>001.17.00440</v>
          </cell>
          <cell r="B892" t="str">
            <v>Fornecimento e instalação de cabo de cobre seção 500.00 mm2,com isolamento para 750 v, com caract. não propagantes ao fogo</v>
          </cell>
          <cell r="C892" t="str">
            <v>ML</v>
          </cell>
          <cell r="D892">
            <v>1</v>
          </cell>
          <cell r="E892">
            <v>132.48689999999999</v>
          </cell>
          <cell r="F892">
            <v>132.47999999999999</v>
          </cell>
        </row>
        <row r="893">
          <cell r="A893" t="str">
            <v>001.17.00460</v>
          </cell>
          <cell r="B893" t="str">
            <v>Fornecimento e instalação de cabo duplast formado por 02 fios de cobre seção 2.00x0.50 mm2, c/ isolamento p/ 750v, com características não propagantes ao fogo</v>
          </cell>
          <cell r="C893" t="str">
            <v>ML</v>
          </cell>
          <cell r="D893">
            <v>1</v>
          </cell>
          <cell r="E893">
            <v>1.5323</v>
          </cell>
          <cell r="F893">
            <v>1.53</v>
          </cell>
        </row>
        <row r="894">
          <cell r="A894" t="str">
            <v>001.17.00480</v>
          </cell>
          <cell r="B894" t="str">
            <v>Fornecimento e instalação de cabo triplast formado por 03 fios de cobre seção 3.00x0.50 mm2,c/ isolamento p/ 750v, com características não propagantes ao fogo</v>
          </cell>
          <cell r="C894" t="str">
            <v>ML</v>
          </cell>
          <cell r="D894">
            <v>1</v>
          </cell>
          <cell r="E894">
            <v>2.0323000000000002</v>
          </cell>
          <cell r="F894">
            <v>2.0299999999999998</v>
          </cell>
        </row>
        <row r="895">
          <cell r="A895" t="str">
            <v>001.17.00500</v>
          </cell>
          <cell r="B895" t="str">
            <v>Fornecimento e instalação de cabo triplast formado por 03 fios de cobre seção 3.00x0.75 mm2, c/ isolamento p/ 750v, com características não propagantes ao fogo</v>
          </cell>
          <cell r="C895" t="str">
            <v>ML</v>
          </cell>
          <cell r="D895">
            <v>1</v>
          </cell>
          <cell r="E895">
            <v>2.0731000000000002</v>
          </cell>
          <cell r="F895">
            <v>2.0699999999999998</v>
          </cell>
        </row>
        <row r="896">
          <cell r="A896" t="str">
            <v>001.17.00520</v>
          </cell>
          <cell r="B896" t="str">
            <v>Fornecimento e instalação de cabo triplast formado por 03 fios de cobre seção 3.00x1.00 mm2,c/ isolamento p/ 750v, com características não propagantes ao fogo</v>
          </cell>
          <cell r="C896" t="str">
            <v>ML</v>
          </cell>
          <cell r="D896">
            <v>1</v>
          </cell>
          <cell r="E896">
            <v>2.0731000000000002</v>
          </cell>
          <cell r="F896">
            <v>2.0699999999999998</v>
          </cell>
        </row>
        <row r="897">
          <cell r="A897" t="str">
            <v>001.17.00540</v>
          </cell>
          <cell r="B897" t="str">
            <v>Fornecimento e instalação de cabo triplast formado por 03 fios de cobre seção 3.00x1.50 mm2,c/ isolamento p/ 750v, com características não propagantes ao fogo</v>
          </cell>
          <cell r="C897" t="str">
            <v>ML</v>
          </cell>
          <cell r="D897">
            <v>1</v>
          </cell>
          <cell r="E897">
            <v>2.7576999999999998</v>
          </cell>
          <cell r="F897">
            <v>2.75</v>
          </cell>
        </row>
        <row r="898">
          <cell r="A898" t="str">
            <v>001.17.00560</v>
          </cell>
          <cell r="B898" t="str">
            <v>Fornecimento e instalação de cabo triplast formado por 03 fios de cobre seção 3.00x2.50 mm2,c/ isolamento p/ 750v, com características não propagantes ao fogo</v>
          </cell>
          <cell r="C898" t="str">
            <v>ML</v>
          </cell>
          <cell r="D898">
            <v>1</v>
          </cell>
          <cell r="E898">
            <v>3.6865999999999999</v>
          </cell>
          <cell r="F898">
            <v>3.68</v>
          </cell>
        </row>
        <row r="899">
          <cell r="A899" t="str">
            <v>001.17.00580</v>
          </cell>
          <cell r="B899" t="str">
            <v>Fornecimento e instalação de cabo triplast formado por 03 fios de cobre seção 3.00x4.00 mm2,c/ isolamento p/ 750v, com características não propagantes ao fogo</v>
          </cell>
          <cell r="C899" t="str">
            <v>ML</v>
          </cell>
          <cell r="D899">
            <v>1</v>
          </cell>
          <cell r="E899">
            <v>5.4725000000000001</v>
          </cell>
          <cell r="F899">
            <v>5.47</v>
          </cell>
        </row>
        <row r="900">
          <cell r="A900" t="str">
            <v>001.17.00600</v>
          </cell>
          <cell r="B900" t="str">
            <v>Fornecimento e instalação de cabo triplast formado por 03 fios de cobre seção 3.00x6.00 mm2,c/ isolamento p/ 750v, com características não propagantes ao fogo</v>
          </cell>
          <cell r="C900" t="str">
            <v>ML</v>
          </cell>
          <cell r="D900">
            <v>1</v>
          </cell>
          <cell r="E900">
            <v>7.5145999999999997</v>
          </cell>
          <cell r="F900">
            <v>7.51</v>
          </cell>
        </row>
        <row r="901">
          <cell r="A901" t="str">
            <v>001.17.00620</v>
          </cell>
          <cell r="B901" t="str">
            <v>Fornecimento e instalação de cabo triplast formado por 03 fios de cobre seção 3.00x10.00 mm2,c/ isolamento p/ 750v, com características não propagantes ao fogo</v>
          </cell>
          <cell r="C901" t="str">
            <v>ML</v>
          </cell>
          <cell r="D901">
            <v>1</v>
          </cell>
          <cell r="E901">
            <v>12.0044</v>
          </cell>
          <cell r="F901">
            <v>12</v>
          </cell>
        </row>
        <row r="902">
          <cell r="A902" t="str">
            <v>001.17.00640</v>
          </cell>
          <cell r="B902" t="str">
            <v>Fornecimento e instalação de cordões flexíveis formados por dois condutores torcidos de fios de cobre seção 0.50 mm2 com isolamento para 300v</v>
          </cell>
          <cell r="C902" t="str">
            <v>ML</v>
          </cell>
          <cell r="D902">
            <v>1</v>
          </cell>
          <cell r="E902">
            <v>1.0834999999999999</v>
          </cell>
          <cell r="F902">
            <v>1.08</v>
          </cell>
        </row>
        <row r="903">
          <cell r="A903" t="str">
            <v>001.17.00660</v>
          </cell>
          <cell r="B903" t="str">
            <v>Fornecimento e instalação de cordões flexíveis formados por dois condutores torcidos de fios de cobre  seção 0.75 mm2 com isolamento para 300v</v>
          </cell>
          <cell r="C903" t="str">
            <v>ML</v>
          </cell>
          <cell r="D903">
            <v>1</v>
          </cell>
          <cell r="E903">
            <v>1.1039000000000001</v>
          </cell>
          <cell r="F903">
            <v>1.1000000000000001</v>
          </cell>
        </row>
        <row r="904">
          <cell r="A904" t="str">
            <v>001.17.00680</v>
          </cell>
          <cell r="B904" t="str">
            <v>Fornecimento e instalação de cordões flexíveis formados por dois condutores torcidos de fios de cobre seção 1.00 mm2, com isolamento para 300v</v>
          </cell>
          <cell r="C904" t="str">
            <v>ML</v>
          </cell>
          <cell r="D904">
            <v>1</v>
          </cell>
          <cell r="E904">
            <v>1.2568999999999999</v>
          </cell>
          <cell r="F904">
            <v>1.25</v>
          </cell>
        </row>
        <row r="905">
          <cell r="A905" t="str">
            <v>001.17.00700</v>
          </cell>
          <cell r="B905" t="str">
            <v>Fornecimento e instalação de cordões flexíveis formados por dois condutores torcidos de fios de cobre seção 1.50 mm2,com isolamento para 300v</v>
          </cell>
          <cell r="C905" t="str">
            <v>ML</v>
          </cell>
          <cell r="D905">
            <v>1</v>
          </cell>
          <cell r="E905">
            <v>1.7163999999999999</v>
          </cell>
          <cell r="F905">
            <v>1.71</v>
          </cell>
        </row>
        <row r="906">
          <cell r="A906" t="str">
            <v>001.17.00720</v>
          </cell>
          <cell r="B906" t="str">
            <v>Fornecimento e instalação de cordões flexíveis formados por dois condutores torcidos de fios de cobre seção 2.50 mm2,com isolamento para 300v</v>
          </cell>
          <cell r="C906" t="str">
            <v>ML</v>
          </cell>
          <cell r="D906">
            <v>1</v>
          </cell>
          <cell r="E906">
            <v>1.8499000000000001</v>
          </cell>
          <cell r="F906">
            <v>1.84</v>
          </cell>
        </row>
        <row r="907">
          <cell r="A907" t="str">
            <v>001.17.00740</v>
          </cell>
          <cell r="B907" t="str">
            <v>Fornecimento e instalação de cordões flexíveis formados por dois condutores torcidos de fios de cobre seção 4.00 mm2,com isolamento para 300v</v>
          </cell>
          <cell r="C907" t="str">
            <v>ML</v>
          </cell>
          <cell r="D907">
            <v>1</v>
          </cell>
          <cell r="E907">
            <v>3.1044999999999998</v>
          </cell>
          <cell r="F907">
            <v>3.1</v>
          </cell>
        </row>
        <row r="908">
          <cell r="A908" t="str">
            <v>001.17.00760</v>
          </cell>
          <cell r="B908" t="str">
            <v>Fornecimento e instalação de cabos de cobre seção 4.00 mm2,para tensão de 1000 volts formado por condutor de fio de cobre isolado com material de característica não propagante ao fogo</v>
          </cell>
          <cell r="C908" t="str">
            <v>ML</v>
          </cell>
          <cell r="D908">
            <v>1</v>
          </cell>
          <cell r="E908">
            <v>1.9402999999999999</v>
          </cell>
          <cell r="F908">
            <v>1.94</v>
          </cell>
        </row>
        <row r="909">
          <cell r="A909" t="str">
            <v>001.17.00780</v>
          </cell>
          <cell r="B909" t="str">
            <v>Fornecimento e instalação de cabos de cobre seção 6.00 mm2,para tensão de 1000 volts formado por condutor de fio de cobre isolado com material de característica não propagante ao fogo</v>
          </cell>
          <cell r="C909" t="str">
            <v>ML</v>
          </cell>
          <cell r="D909">
            <v>1</v>
          </cell>
          <cell r="E909">
            <v>2.5905</v>
          </cell>
          <cell r="F909">
            <v>2.59</v>
          </cell>
        </row>
        <row r="910">
          <cell r="A910" t="str">
            <v>001.17.00800</v>
          </cell>
          <cell r="B910" t="str">
            <v>Fornecimento e instalação de cabos de cobre seção 10.00 mm2,para tensão de 1000 volts formado por condutor de fio de cobre isolado com material de característica não propagante ao fogo</v>
          </cell>
          <cell r="C910" t="str">
            <v>ML</v>
          </cell>
          <cell r="D910">
            <v>1</v>
          </cell>
          <cell r="E910">
            <v>3.6859000000000002</v>
          </cell>
          <cell r="F910">
            <v>3.68</v>
          </cell>
        </row>
        <row r="911">
          <cell r="A911" t="str">
            <v>001.17.00820</v>
          </cell>
          <cell r="B911" t="str">
            <v>Fornecimento e instalação de cabos de cobre seção 16.00 mm2,para tensão de 1000 volts formado por condutor de fio de cobre isolado com material de característica não propagante ao fogo</v>
          </cell>
          <cell r="C911" t="str">
            <v>ML</v>
          </cell>
          <cell r="D911">
            <v>1</v>
          </cell>
          <cell r="E911">
            <v>5.5751999999999997</v>
          </cell>
          <cell r="F911">
            <v>5.57</v>
          </cell>
        </row>
        <row r="912">
          <cell r="A912" t="str">
            <v>001.17.00840</v>
          </cell>
          <cell r="B912" t="str">
            <v>Fornecimento e instalação de cabos de cobre seção 25.00 mm2,para tensão de 1000 volts formado por condutor de fio de cobre isolado com material de característica não propagante ao fogo</v>
          </cell>
          <cell r="C912" t="str">
            <v>ML</v>
          </cell>
          <cell r="D912">
            <v>1</v>
          </cell>
          <cell r="E912">
            <v>7.7582000000000004</v>
          </cell>
          <cell r="F912">
            <v>7.75</v>
          </cell>
        </row>
        <row r="913">
          <cell r="A913" t="str">
            <v>001.17.00860</v>
          </cell>
          <cell r="B913" t="str">
            <v>Fornecimento e instalação de cabos de cobre seção 35.00 mm2,para tensão de 1000 volts formado por condutor de fio de cobre isolado com material de característica não propagante ao fogo</v>
          </cell>
          <cell r="C913" t="str">
            <v>ML</v>
          </cell>
          <cell r="D913">
            <v>1</v>
          </cell>
          <cell r="E913">
            <v>10.228</v>
          </cell>
          <cell r="F913">
            <v>10.220000000000001</v>
          </cell>
        </row>
        <row r="914">
          <cell r="A914" t="str">
            <v>001.17.00880</v>
          </cell>
          <cell r="B914" t="str">
            <v>Fornecimento e instalação de cabos de cobre seção 50.00 mm2,para tensão de 1000 volts formado por condutor de fio de cobre isolado com material de característica não propagante ao fogo</v>
          </cell>
          <cell r="C914" t="str">
            <v>ML</v>
          </cell>
          <cell r="D914">
            <v>1</v>
          </cell>
          <cell r="E914">
            <v>14.2097</v>
          </cell>
          <cell r="F914">
            <v>14.2</v>
          </cell>
        </row>
        <row r="915">
          <cell r="A915" t="str">
            <v>001.17.00900</v>
          </cell>
          <cell r="B915" t="str">
            <v>Fornecimento e instalação de cabos de cobre seção 70.00 mm2,para tensão de 1000 volts formado por condutor de fio de cobre isolado com material de característica não propagante ao fogo</v>
          </cell>
          <cell r="C915" t="str">
            <v>ML</v>
          </cell>
          <cell r="D915">
            <v>1</v>
          </cell>
          <cell r="E915">
            <v>18.7804</v>
          </cell>
          <cell r="F915">
            <v>18.78</v>
          </cell>
        </row>
        <row r="916">
          <cell r="A916" t="str">
            <v>001.17.00920</v>
          </cell>
          <cell r="B916" t="str">
            <v>Fornecimento e instalação de cabos de cobre seção 95.00 mm2,para tensão de 1000 volts formado por condutor de fio de cobre isolado com material de característica não propagante ao fogo</v>
          </cell>
          <cell r="C916" t="str">
            <v>ML</v>
          </cell>
          <cell r="D916">
            <v>1</v>
          </cell>
          <cell r="E916">
            <v>25.115300000000001</v>
          </cell>
          <cell r="F916">
            <v>25.11</v>
          </cell>
        </row>
        <row r="917">
          <cell r="A917" t="str">
            <v>001.17.00940</v>
          </cell>
          <cell r="B917" t="str">
            <v>Fornecimento e instalação de cabos de cobre seção 120.00 mm2,para tensão de 1000 volts formado por condutor de fio de cobre isolado com material de característica não propagante ao fogo 2</v>
          </cell>
          <cell r="C917" t="str">
            <v>ML</v>
          </cell>
          <cell r="D917">
            <v>1</v>
          </cell>
          <cell r="E917">
            <v>31.545000000000002</v>
          </cell>
          <cell r="F917">
            <v>31.54</v>
          </cell>
        </row>
        <row r="918">
          <cell r="A918" t="str">
            <v>001.17.00960</v>
          </cell>
          <cell r="B918" t="str">
            <v>Fornecimento e instalação de cabos de cobre seção 150 mm2,para tensão de 1000 volts formado por condutor de fio de cobre isolado com material de característica não propagante ao fogo</v>
          </cell>
          <cell r="C918" t="str">
            <v>ML</v>
          </cell>
          <cell r="D918">
            <v>1</v>
          </cell>
          <cell r="E918">
            <v>38.148600000000002</v>
          </cell>
          <cell r="F918">
            <v>38.14</v>
          </cell>
        </row>
        <row r="919">
          <cell r="A919" t="str">
            <v>001.17.00980</v>
          </cell>
          <cell r="B919" t="str">
            <v>Fornecimento e instalação de cabos de cobre seção 185 mm2,para tensão de 1000 volts formado por condutor de fio de cobre isolado com material de característica não propagante ao fogo</v>
          </cell>
          <cell r="C919" t="str">
            <v>ML</v>
          </cell>
          <cell r="D919">
            <v>1</v>
          </cell>
          <cell r="E919">
            <v>48.660800000000002</v>
          </cell>
          <cell r="F919">
            <v>48.66</v>
          </cell>
        </row>
        <row r="920">
          <cell r="A920" t="str">
            <v>001.17.01000</v>
          </cell>
          <cell r="B920" t="str">
            <v>Fornecimento e instalação de cabos de cobre seção 240 mm2,para tensão de 1000 volts formado por condutor de fio de cobre isolado com material de característica não propagante ao fogo</v>
          </cell>
          <cell r="C920" t="str">
            <v>ML</v>
          </cell>
          <cell r="D920">
            <v>1</v>
          </cell>
          <cell r="E920">
            <v>62.4069</v>
          </cell>
          <cell r="F920">
            <v>62.4</v>
          </cell>
        </row>
        <row r="921">
          <cell r="A921" t="str">
            <v>001.17.01020</v>
          </cell>
          <cell r="B921" t="str">
            <v>Fornecimento e instalação de cabos de seção 300 mm2,para tensão de 1000 volts formado por condutor de fio de cobre isolado com material de característica não propagante ao fogo</v>
          </cell>
          <cell r="C921" t="str">
            <v>ML</v>
          </cell>
          <cell r="D921">
            <v>1</v>
          </cell>
          <cell r="E921">
            <v>79.703900000000004</v>
          </cell>
          <cell r="F921">
            <v>79.7</v>
          </cell>
        </row>
        <row r="922">
          <cell r="A922" t="str">
            <v>001.17.01040</v>
          </cell>
          <cell r="B922" t="str">
            <v>Fornecimento e instalação de cabo de cobre seção 25 mm2,com isolamento de 15 kv</v>
          </cell>
          <cell r="C922" t="str">
            <v>ML</v>
          </cell>
          <cell r="D922">
            <v>1</v>
          </cell>
          <cell r="E922">
            <v>20.446999999999999</v>
          </cell>
          <cell r="F922">
            <v>20.440000000000001</v>
          </cell>
        </row>
        <row r="923">
          <cell r="A923" t="str">
            <v>001.17.01060</v>
          </cell>
          <cell r="B923" t="str">
            <v>Fornecimento e instalação de eletroduto rígido de ferro  1/2" tipo pesado c/ rosca nas duas pontas em barra de 3 metros</v>
          </cell>
          <cell r="C923" t="str">
            <v>UN</v>
          </cell>
          <cell r="D923">
            <v>1</v>
          </cell>
          <cell r="E923">
            <v>22.1221</v>
          </cell>
          <cell r="F923">
            <v>22.12</v>
          </cell>
        </row>
        <row r="924">
          <cell r="A924" t="str">
            <v>001.17.01080</v>
          </cell>
          <cell r="B924" t="str">
            <v>Fornecimento e instalação de eletroduto rígido de ferro  3/4" tipo pesado c/ rosca nas duas pontas em barra de 3 metros</v>
          </cell>
          <cell r="C924" t="str">
            <v>UN</v>
          </cell>
          <cell r="D924">
            <v>1</v>
          </cell>
          <cell r="E924">
            <v>32.603000000000002</v>
          </cell>
          <cell r="F924">
            <v>32.6</v>
          </cell>
        </row>
        <row r="925">
          <cell r="A925" t="str">
            <v>001.17.01100</v>
          </cell>
          <cell r="B925" t="str">
            <v>Fornecimento e instalação de eletroduto rígido de ferro  1" tipo pesado c/ rosca nas duas pontas em barra de 3 metros</v>
          </cell>
          <cell r="C925" t="str">
            <v>UN</v>
          </cell>
          <cell r="D925">
            <v>1</v>
          </cell>
          <cell r="E925">
            <v>43.494</v>
          </cell>
          <cell r="F925">
            <v>43.49</v>
          </cell>
        </row>
        <row r="926">
          <cell r="A926" t="str">
            <v>001.17.01120</v>
          </cell>
          <cell r="B926" t="str">
            <v>Fornecimento e instalação de eletroduto rígido de ferro  1 1/4" tipo pesado c/ rosca nas duas pontas em barra de 3 metros</v>
          </cell>
          <cell r="C926" t="str">
            <v>UN</v>
          </cell>
          <cell r="D926">
            <v>1</v>
          </cell>
          <cell r="E926">
            <v>66.391400000000004</v>
          </cell>
          <cell r="F926">
            <v>66.39</v>
          </cell>
        </row>
        <row r="927">
          <cell r="A927" t="str">
            <v>001.17.01140</v>
          </cell>
          <cell r="B927" t="str">
            <v>Fornecimento e instalação de eletroduto rígido de ferro  1 1/2" tipo pesado c/ rosca nas duas pontas em barra de 3 metros</v>
          </cell>
          <cell r="C927" t="str">
            <v>UN</v>
          </cell>
          <cell r="D927">
            <v>1</v>
          </cell>
          <cell r="E927">
            <v>75.137</v>
          </cell>
          <cell r="F927">
            <v>75.13</v>
          </cell>
        </row>
        <row r="928">
          <cell r="A928" t="str">
            <v>001.17.01160</v>
          </cell>
          <cell r="B928" t="str">
            <v>Fornecimento e instalação de eletroduto rígido de ferro  2" tipo pesado c/ rosca nas duas pontas em barra de 3 metros</v>
          </cell>
          <cell r="C928" t="str">
            <v>UN</v>
          </cell>
          <cell r="D928">
            <v>1</v>
          </cell>
          <cell r="E928">
            <v>96.117800000000003</v>
          </cell>
          <cell r="F928">
            <v>96.11</v>
          </cell>
        </row>
        <row r="929">
          <cell r="A929" t="str">
            <v>001.17.01180</v>
          </cell>
          <cell r="B929" t="str">
            <v>Fornecimento e instalação de eletroduto rígido de ferro  2 1/2" tipo pesado c/ rosca nas duas pontas em barra de 3 metros</v>
          </cell>
          <cell r="C929" t="str">
            <v>UN</v>
          </cell>
          <cell r="D929">
            <v>1</v>
          </cell>
          <cell r="E929">
            <v>136.16200000000001</v>
          </cell>
          <cell r="F929">
            <v>136.16</v>
          </cell>
        </row>
        <row r="930">
          <cell r="A930" t="str">
            <v>001.17.01200</v>
          </cell>
          <cell r="B930" t="str">
            <v>Fornecimento e instalação de eletroduto rígido de ferro  3" tipo pesado c/ rosca nas duas pontas em barra de 3 metros</v>
          </cell>
          <cell r="C930" t="str">
            <v>UN</v>
          </cell>
          <cell r="D930">
            <v>1</v>
          </cell>
          <cell r="E930">
            <v>173.13499999999999</v>
          </cell>
          <cell r="F930">
            <v>173.13</v>
          </cell>
        </row>
        <row r="931">
          <cell r="A931" t="str">
            <v>001.17.01220</v>
          </cell>
          <cell r="B931" t="str">
            <v>Fornecimento e instalação de eletroduto rígido de ferro  4" tipo pesado c/ rosca nas duas pontas em barra de 3 metros</v>
          </cell>
          <cell r="C931" t="str">
            <v>UN</v>
          </cell>
          <cell r="D931">
            <v>1</v>
          </cell>
          <cell r="E931">
            <v>163.01089999999999</v>
          </cell>
          <cell r="F931">
            <v>163.01</v>
          </cell>
        </row>
        <row r="932">
          <cell r="A932" t="str">
            <v>001.17.01240</v>
          </cell>
          <cell r="B932" t="str">
            <v>Fornecimento e instalação de eletroduto de pvc  1/2" roscável anti-chama em barra de 3 m</v>
          </cell>
          <cell r="C932" t="str">
            <v>UN</v>
          </cell>
          <cell r="D932">
            <v>1</v>
          </cell>
          <cell r="E932">
            <v>8.0607000000000006</v>
          </cell>
          <cell r="F932">
            <v>8.06</v>
          </cell>
        </row>
        <row r="933">
          <cell r="A933" t="str">
            <v>001.17.01260</v>
          </cell>
          <cell r="B933" t="str">
            <v>Fornecimento e instalação de eletroduto de pvc  3/4" roscável anti-chama em barra de 3 m</v>
          </cell>
          <cell r="C933" t="str">
            <v>UN</v>
          </cell>
          <cell r="D933">
            <v>1</v>
          </cell>
          <cell r="E933">
            <v>9.5007000000000001</v>
          </cell>
          <cell r="F933">
            <v>9.5</v>
          </cell>
        </row>
        <row r="934">
          <cell r="A934" t="str">
            <v>001.17.01280</v>
          </cell>
          <cell r="B934" t="str">
            <v>Fornecimento e instalação de eletroduto de pvc  1" roscável anti-chama em barra de 3 m</v>
          </cell>
          <cell r="C934" t="str">
            <v>UN</v>
          </cell>
          <cell r="D934">
            <v>1</v>
          </cell>
          <cell r="E934">
            <v>12.5921</v>
          </cell>
          <cell r="F934">
            <v>12.59</v>
          </cell>
        </row>
        <row r="935">
          <cell r="A935" t="str">
            <v>001.17.01300</v>
          </cell>
          <cell r="B935" t="str">
            <v>Fornecimento e instalação de eletroduto de pvc  1 1/4" roscável anti-chama em barra de 3 m</v>
          </cell>
          <cell r="C935" t="str">
            <v>UN</v>
          </cell>
          <cell r="D935">
            <v>1</v>
          </cell>
          <cell r="E935">
            <v>15.663</v>
          </cell>
          <cell r="F935">
            <v>15.66</v>
          </cell>
        </row>
        <row r="936">
          <cell r="A936" t="str">
            <v>001.17.01320</v>
          </cell>
          <cell r="B936" t="str">
            <v>Fornecimento e instalação de eletroduto de pvc  1 1/2" roscável anti-chama em barra de 3 m</v>
          </cell>
          <cell r="C936" t="str">
            <v>UN</v>
          </cell>
          <cell r="D936">
            <v>1</v>
          </cell>
          <cell r="E936">
            <v>22.572800000000001</v>
          </cell>
          <cell r="F936">
            <v>22.57</v>
          </cell>
        </row>
        <row r="937">
          <cell r="A937" t="str">
            <v>001.17.01340</v>
          </cell>
          <cell r="B937" t="str">
            <v>Fornecimento e instalação de eletroduto de pvc  2" roscável anti-chama em barra de 3 m</v>
          </cell>
          <cell r="C937" t="str">
            <v>UN</v>
          </cell>
          <cell r="D937">
            <v>1</v>
          </cell>
          <cell r="E937">
            <v>29.455100000000002</v>
          </cell>
          <cell r="F937">
            <v>29.45</v>
          </cell>
        </row>
        <row r="938">
          <cell r="A938" t="str">
            <v>001.17.01360</v>
          </cell>
          <cell r="B938" t="str">
            <v>Fornecimento e instalação de eletroduto de pvc  2 1/2" roscável anti-chama em barra de 3 m</v>
          </cell>
          <cell r="C938" t="str">
            <v>UN</v>
          </cell>
          <cell r="D938">
            <v>1</v>
          </cell>
          <cell r="E938">
            <v>50.375500000000002</v>
          </cell>
          <cell r="F938">
            <v>50.37</v>
          </cell>
        </row>
        <row r="939">
          <cell r="A939" t="str">
            <v>001.17.01380</v>
          </cell>
          <cell r="B939" t="str">
            <v>Fornecimento e instalação de eletroduto de pvc  3" roscável anti-chama em barra de 3 m</v>
          </cell>
          <cell r="C939" t="str">
            <v>UN</v>
          </cell>
          <cell r="D939">
            <v>1</v>
          </cell>
          <cell r="E939">
            <v>47.087800000000001</v>
          </cell>
          <cell r="F939">
            <v>47.08</v>
          </cell>
        </row>
        <row r="940">
          <cell r="A940" t="str">
            <v>001.17.01400</v>
          </cell>
          <cell r="B940" t="str">
            <v>Fornecimento e instalação de eletroduto de pvc  4" roscável anti-chama em barra de 3 m</v>
          </cell>
          <cell r="C940" t="str">
            <v>UN</v>
          </cell>
          <cell r="D940">
            <v>1</v>
          </cell>
          <cell r="E940">
            <v>95.4499</v>
          </cell>
          <cell r="F940">
            <v>95.44</v>
          </cell>
        </row>
        <row r="941">
          <cell r="A941" t="str">
            <v>001.17.01420</v>
          </cell>
          <cell r="B941" t="str">
            <v>Fornecimento e instalação de eletroduto flexível  1/2" (20mm) corrugado de pvc</v>
          </cell>
          <cell r="C941" t="str">
            <v>M</v>
          </cell>
          <cell r="D941">
            <v>1</v>
          </cell>
          <cell r="E941">
            <v>2.1753</v>
          </cell>
          <cell r="F941">
            <v>2.17</v>
          </cell>
        </row>
        <row r="942">
          <cell r="A942" t="str">
            <v>001.17.01440</v>
          </cell>
          <cell r="B942" t="str">
            <v>Fornecimento e instalação de eletroduto flexível  3/4" (25mm) corrugado de pvc</v>
          </cell>
          <cell r="C942" t="str">
            <v>M</v>
          </cell>
          <cell r="D942">
            <v>1</v>
          </cell>
          <cell r="E942">
            <v>2.4453</v>
          </cell>
          <cell r="F942">
            <v>2.44</v>
          </cell>
        </row>
        <row r="943">
          <cell r="A943" t="str">
            <v>001.17.01460</v>
          </cell>
          <cell r="B943" t="str">
            <v>Fornecimento e instalação de eletroduto flexível  1" (32mm) corrugado de pvc</v>
          </cell>
          <cell r="C943" t="str">
            <v>M</v>
          </cell>
          <cell r="D943">
            <v>1</v>
          </cell>
          <cell r="E943">
            <v>3.5226999999999999</v>
          </cell>
          <cell r="F943">
            <v>3.52</v>
          </cell>
        </row>
        <row r="944">
          <cell r="A944" t="str">
            <v>001.17.01480</v>
          </cell>
          <cell r="B944" t="str">
            <v>Fornecimento e instalação de tubo de polietileno linha popular diâm. 1/2 pol x 1,5 mm</v>
          </cell>
          <cell r="C944" t="str">
            <v>M</v>
          </cell>
          <cell r="D944">
            <v>1</v>
          </cell>
          <cell r="E944">
            <v>1.8853</v>
          </cell>
          <cell r="F944">
            <v>1.88</v>
          </cell>
        </row>
        <row r="945">
          <cell r="A945" t="str">
            <v>001.17.01500</v>
          </cell>
          <cell r="B945" t="str">
            <v>Fornecimento e instalação de tubo de polietileno linha popular diâm.  3/4 pol x 2,0 mm</v>
          </cell>
          <cell r="C945" t="str">
            <v>M</v>
          </cell>
          <cell r="D945">
            <v>1</v>
          </cell>
          <cell r="E945">
            <v>2.1453000000000002</v>
          </cell>
          <cell r="F945">
            <v>2.14</v>
          </cell>
        </row>
        <row r="946">
          <cell r="A946" t="str">
            <v>001.17.01520</v>
          </cell>
          <cell r="B946" t="str">
            <v>Fornecimento e instalação de tubo de polietileno linha popular diâm. 1 pol x 2,5 mm</v>
          </cell>
          <cell r="C946" t="str">
            <v>M</v>
          </cell>
          <cell r="D946">
            <v>1</v>
          </cell>
          <cell r="E946">
            <v>2.6126999999999998</v>
          </cell>
          <cell r="F946">
            <v>2.61</v>
          </cell>
        </row>
        <row r="947">
          <cell r="A947" t="str">
            <v>001.17.01540</v>
          </cell>
          <cell r="B947" t="str">
            <v>Fornecimento e instalação de conjunto bucha e arruela 1/2" de pvc para eletroduto roscável</v>
          </cell>
          <cell r="C947" t="str">
            <v>CJ</v>
          </cell>
          <cell r="D947">
            <v>1</v>
          </cell>
          <cell r="E947">
            <v>0.41220000000000001</v>
          </cell>
          <cell r="F947">
            <v>0.41</v>
          </cell>
        </row>
        <row r="948">
          <cell r="A948" t="str">
            <v>001.17.01560</v>
          </cell>
          <cell r="B948" t="str">
            <v>Fornecimento e instalação de conjunto bucha e arruela 3/4" de pvc para eletroduto roscáve</v>
          </cell>
          <cell r="C948" t="str">
            <v>CJ</v>
          </cell>
          <cell r="D948">
            <v>1</v>
          </cell>
          <cell r="E948">
            <v>0.49220000000000003</v>
          </cell>
          <cell r="F948">
            <v>0.49</v>
          </cell>
        </row>
        <row r="949">
          <cell r="A949" t="str">
            <v>001.17.01580</v>
          </cell>
          <cell r="B949" t="str">
            <v>Fornecimento e instalação de conjunto bucha e arruela 1" de pvc para eletroduto roscável</v>
          </cell>
          <cell r="C949" t="str">
            <v>CJ</v>
          </cell>
          <cell r="D949">
            <v>1</v>
          </cell>
          <cell r="E949">
            <v>0.73219999999999996</v>
          </cell>
          <cell r="F949">
            <v>0.73</v>
          </cell>
        </row>
        <row r="950">
          <cell r="A950" t="str">
            <v>001.17.01600</v>
          </cell>
          <cell r="B950" t="str">
            <v>Fornecimento e instalação de conjunto bucha e arruela 1 1/4" de pvc para eletroduto roscável</v>
          </cell>
          <cell r="C950" t="str">
            <v>CJ</v>
          </cell>
          <cell r="D950">
            <v>1</v>
          </cell>
          <cell r="E950">
            <v>1.1769000000000001</v>
          </cell>
          <cell r="F950">
            <v>1.17</v>
          </cell>
        </row>
        <row r="951">
          <cell r="A951" t="str">
            <v>001.17.01620</v>
          </cell>
          <cell r="B951" t="str">
            <v>Fornecimento e instalação de conjunto bucha e arruela 1 1/2",de pvc para eletroduto roscável</v>
          </cell>
          <cell r="C951" t="str">
            <v>CJ</v>
          </cell>
          <cell r="D951">
            <v>1</v>
          </cell>
          <cell r="E951">
            <v>1.4596</v>
          </cell>
          <cell r="F951">
            <v>1.45</v>
          </cell>
        </row>
        <row r="952">
          <cell r="A952" t="str">
            <v>001.17.01640</v>
          </cell>
          <cell r="B952" t="str">
            <v>Fornecimento e instalação de conjunto bucha e arruela 2", de pvc para eletroduto roscável</v>
          </cell>
          <cell r="C952" t="str">
            <v>CJ</v>
          </cell>
          <cell r="D952">
            <v>1</v>
          </cell>
          <cell r="E952">
            <v>2.1543000000000001</v>
          </cell>
          <cell r="F952">
            <v>2.15</v>
          </cell>
        </row>
        <row r="953">
          <cell r="A953" t="str">
            <v>001.17.01660</v>
          </cell>
          <cell r="B953" t="str">
            <v>Fornecimento e instalação de conjunto bucha e arruela 2 1/2", de pvc para eletroduto roscável</v>
          </cell>
          <cell r="C953" t="str">
            <v>CJ</v>
          </cell>
          <cell r="D953">
            <v>1</v>
          </cell>
          <cell r="E953">
            <v>3.6183999999999998</v>
          </cell>
          <cell r="F953">
            <v>3.61</v>
          </cell>
        </row>
        <row r="954">
          <cell r="A954" t="str">
            <v>001.17.01680</v>
          </cell>
          <cell r="B954" t="str">
            <v>Fornecimento e instalação de conjunto bucha e arruela 3", de pvc para eletroduto roscável</v>
          </cell>
          <cell r="C954" t="str">
            <v>CJ</v>
          </cell>
          <cell r="D954">
            <v>1</v>
          </cell>
          <cell r="E954">
            <v>4.8826999999999998</v>
          </cell>
          <cell r="F954">
            <v>4.88</v>
          </cell>
        </row>
        <row r="955">
          <cell r="A955" t="str">
            <v>001.17.01700</v>
          </cell>
          <cell r="B955" t="str">
            <v>Fornecimento e instalação de conjunto bucha e arruela 4" de pvc para eletroduto roscável</v>
          </cell>
          <cell r="C955" t="str">
            <v>CJ</v>
          </cell>
          <cell r="D955">
            <v>1</v>
          </cell>
          <cell r="E955">
            <v>6.4173999999999998</v>
          </cell>
          <cell r="F955">
            <v>6.41</v>
          </cell>
        </row>
        <row r="956">
          <cell r="A956" t="str">
            <v>001.17.01720</v>
          </cell>
          <cell r="B956" t="str">
            <v>Fornecimento e instalação de curva 90º de pvc 1/2" para eletroduto roscável</v>
          </cell>
          <cell r="C956" t="str">
            <v>UN</v>
          </cell>
          <cell r="D956">
            <v>1</v>
          </cell>
          <cell r="E956">
            <v>0.92179999999999995</v>
          </cell>
          <cell r="F956">
            <v>0.92</v>
          </cell>
        </row>
        <row r="957">
          <cell r="A957" t="str">
            <v>001.17.01740</v>
          </cell>
          <cell r="B957" t="str">
            <v>Fornecimento e instalação de curva 90º de pvc 3/4" para eletroduto roscável</v>
          </cell>
          <cell r="C957" t="str">
            <v>UN</v>
          </cell>
          <cell r="D957">
            <v>1</v>
          </cell>
          <cell r="E957">
            <v>1.1818</v>
          </cell>
          <cell r="F957">
            <v>1.18</v>
          </cell>
        </row>
        <row r="958">
          <cell r="A958" t="str">
            <v>001.17.01760</v>
          </cell>
          <cell r="B958" t="str">
            <v>Fornecimento e instalação de curva 90º de pvc 1" para eletroduto roscável</v>
          </cell>
          <cell r="C958" t="str">
            <v>UN</v>
          </cell>
          <cell r="D958">
            <v>1</v>
          </cell>
          <cell r="E958">
            <v>2.2736999999999998</v>
          </cell>
          <cell r="F958">
            <v>2.27</v>
          </cell>
        </row>
        <row r="959">
          <cell r="A959" t="str">
            <v>001.17.01780</v>
          </cell>
          <cell r="B959" t="str">
            <v>Fornecimento e instalação de curva 90º de pvc 1 1/4" para eletroduto roscável</v>
          </cell>
          <cell r="C959" t="str">
            <v>UN</v>
          </cell>
          <cell r="D959">
            <v>1</v>
          </cell>
          <cell r="E959">
            <v>2.7736999999999998</v>
          </cell>
          <cell r="F959">
            <v>2.77</v>
          </cell>
        </row>
        <row r="960">
          <cell r="A960" t="str">
            <v>001.17.01800</v>
          </cell>
          <cell r="B960" t="str">
            <v>Fornecimento e instalação de curva 90º de pvc 1 1/2" para eletroduto roscável</v>
          </cell>
          <cell r="C960" t="str">
            <v>UN</v>
          </cell>
          <cell r="D960">
            <v>1</v>
          </cell>
          <cell r="E960">
            <v>3.6353</v>
          </cell>
          <cell r="F960">
            <v>3.63</v>
          </cell>
        </row>
        <row r="961">
          <cell r="A961" t="str">
            <v>001.17.01820</v>
          </cell>
          <cell r="B961" t="str">
            <v>Fornecimento e instalação de curva 90º de pvc 2" para eletroduto roscável</v>
          </cell>
          <cell r="C961" t="str">
            <v>UN</v>
          </cell>
          <cell r="D961">
            <v>1</v>
          </cell>
          <cell r="E961">
            <v>5.5974000000000004</v>
          </cell>
          <cell r="F961">
            <v>5.59</v>
          </cell>
        </row>
        <row r="962">
          <cell r="A962" t="str">
            <v>001.17.01840</v>
          </cell>
          <cell r="B962" t="str">
            <v>Fornecimento e instalação de curva 90º de pvc 2 1/2" para eletroduto roscável</v>
          </cell>
          <cell r="C962" t="str">
            <v>UN</v>
          </cell>
          <cell r="D962">
            <v>1</v>
          </cell>
          <cell r="E962">
            <v>9.0311000000000003</v>
          </cell>
          <cell r="F962">
            <v>9.0299999999999994</v>
          </cell>
        </row>
        <row r="963">
          <cell r="A963" t="str">
            <v>001.17.01860</v>
          </cell>
          <cell r="B963" t="str">
            <v>Fornecimento e instalação de curva 90º de pvc 3" para eletroduto roscável</v>
          </cell>
          <cell r="C963" t="str">
            <v>UN</v>
          </cell>
          <cell r="D963">
            <v>1</v>
          </cell>
          <cell r="E963">
            <v>10.4129</v>
          </cell>
          <cell r="F963">
            <v>10.41</v>
          </cell>
        </row>
        <row r="964">
          <cell r="A964" t="str">
            <v>001.17.01880</v>
          </cell>
          <cell r="B964" t="str">
            <v>Fornecimento e instalação de curva 90º de pvc 4" para eletroduto roscável</v>
          </cell>
          <cell r="C964" t="str">
            <v>UN</v>
          </cell>
          <cell r="D964">
            <v>1</v>
          </cell>
          <cell r="E964">
            <v>18.264500000000002</v>
          </cell>
          <cell r="F964">
            <v>18.260000000000002</v>
          </cell>
        </row>
        <row r="965">
          <cell r="A965" t="str">
            <v>001.17.01900</v>
          </cell>
          <cell r="B965" t="str">
            <v>Fornecimento e instalação de curva 135° de pvc 3/4" para eletroduto roscável</v>
          </cell>
          <cell r="C965" t="str">
            <v>UN</v>
          </cell>
          <cell r="D965">
            <v>1</v>
          </cell>
          <cell r="E965">
            <v>1.8143</v>
          </cell>
          <cell r="F965">
            <v>1.81</v>
          </cell>
        </row>
        <row r="966">
          <cell r="A966" t="str">
            <v>001.17.01920</v>
          </cell>
          <cell r="B966" t="str">
            <v>Fornecimento e instalação de curva 135° de pvc 1" para eletroduto roscável</v>
          </cell>
          <cell r="C966" t="str">
            <v>UN</v>
          </cell>
          <cell r="D966">
            <v>1</v>
          </cell>
          <cell r="E966">
            <v>3.3753000000000002</v>
          </cell>
          <cell r="F966">
            <v>3.37</v>
          </cell>
        </row>
        <row r="967">
          <cell r="A967" t="str">
            <v>001.17.01940</v>
          </cell>
          <cell r="B967" t="str">
            <v>Fornecimento e instalação de curva 135° de pvc 1 1/4" para eletroduto roscável</v>
          </cell>
          <cell r="C967" t="str">
            <v>UN</v>
          </cell>
          <cell r="D967">
            <v>1</v>
          </cell>
          <cell r="E967">
            <v>4.9653</v>
          </cell>
          <cell r="F967">
            <v>4.96</v>
          </cell>
        </row>
        <row r="968">
          <cell r="A968" t="str">
            <v>001.17.01960</v>
          </cell>
          <cell r="B968" t="str">
            <v>Fornecimento e instalação de curva 135° de pvc 1 1/2" para eletroduto roscável</v>
          </cell>
          <cell r="C968" t="str">
            <v>UN</v>
          </cell>
          <cell r="D968">
            <v>1</v>
          </cell>
          <cell r="E968">
            <v>7.2173999999999996</v>
          </cell>
          <cell r="F968">
            <v>7.21</v>
          </cell>
        </row>
        <row r="969">
          <cell r="A969" t="str">
            <v>001.17.01980</v>
          </cell>
          <cell r="B969" t="str">
            <v>Fornecimento e instalação de curva 135° de pvc 2" para eletroduto roscável</v>
          </cell>
          <cell r="C969" t="str">
            <v>UN</v>
          </cell>
          <cell r="D969">
            <v>1</v>
          </cell>
          <cell r="E969">
            <v>9.4291999999999998</v>
          </cell>
          <cell r="F969">
            <v>9.42</v>
          </cell>
        </row>
        <row r="970">
          <cell r="A970" t="str">
            <v>001.17.02000</v>
          </cell>
          <cell r="B970" t="str">
            <v>Fornecimento e instalação de luva pvc 1/2" p/ eletroduto roscável</v>
          </cell>
          <cell r="C970" t="str">
            <v>UN</v>
          </cell>
          <cell r="D970">
            <v>1</v>
          </cell>
          <cell r="E970">
            <v>0.77180000000000004</v>
          </cell>
          <cell r="F970">
            <v>0.77</v>
          </cell>
        </row>
        <row r="971">
          <cell r="A971" t="str">
            <v>001.17.02020</v>
          </cell>
          <cell r="B971" t="str">
            <v>Fornecimento e instalação de luva pvc 3/4" p/ eletroduto roscável</v>
          </cell>
          <cell r="C971" t="str">
            <v>UN</v>
          </cell>
          <cell r="D971">
            <v>1</v>
          </cell>
          <cell r="E971">
            <v>0.91180000000000005</v>
          </cell>
          <cell r="F971">
            <v>0.91</v>
          </cell>
        </row>
        <row r="972">
          <cell r="A972" t="str">
            <v>001.17.02040</v>
          </cell>
          <cell r="B972" t="str">
            <v>Fornecimento e instalação de luva pvc 1" p/ eletruduto roscável</v>
          </cell>
          <cell r="C972" t="str">
            <v>UN</v>
          </cell>
          <cell r="D972">
            <v>1</v>
          </cell>
          <cell r="E972">
            <v>1.5936999999999999</v>
          </cell>
          <cell r="F972">
            <v>1.59</v>
          </cell>
        </row>
        <row r="973">
          <cell r="A973" t="str">
            <v>001.17.02060</v>
          </cell>
          <cell r="B973" t="str">
            <v>Fornecimento e instalação de luva pvc 1 1/4" p/ eletroduto roscável</v>
          </cell>
          <cell r="C973" t="str">
            <v>UN</v>
          </cell>
          <cell r="D973">
            <v>1</v>
          </cell>
          <cell r="E973">
            <v>1.7237</v>
          </cell>
          <cell r="F973">
            <v>1.72</v>
          </cell>
        </row>
        <row r="974">
          <cell r="A974" t="str">
            <v>001.17.02080</v>
          </cell>
          <cell r="B974" t="str">
            <v>Fornecimento e instalação de luva pvc 1 1/2" p/ eletroduto roscável</v>
          </cell>
          <cell r="C974" t="str">
            <v>UN</v>
          </cell>
          <cell r="D974">
            <v>1</v>
          </cell>
          <cell r="E974">
            <v>2.3853</v>
          </cell>
          <cell r="F974">
            <v>2.38</v>
          </cell>
        </row>
        <row r="975">
          <cell r="A975" t="str">
            <v>001.17.02100</v>
          </cell>
          <cell r="B975" t="str">
            <v>Fornecimento e instalação de luva pvc 2" p/ eletroduto roscável</v>
          </cell>
          <cell r="C975" t="str">
            <v>UN</v>
          </cell>
          <cell r="D975">
            <v>1</v>
          </cell>
          <cell r="E975">
            <v>3.6674000000000002</v>
          </cell>
          <cell r="F975">
            <v>3.66</v>
          </cell>
        </row>
        <row r="976">
          <cell r="A976" t="str">
            <v>001.17.02120</v>
          </cell>
          <cell r="B976" t="str">
            <v>Fornecimento e instalação de luva pvc 2 1/2" p/ eletroduto roscável</v>
          </cell>
          <cell r="C976" t="str">
            <v>UN</v>
          </cell>
          <cell r="D976">
            <v>1</v>
          </cell>
          <cell r="E976">
            <v>7.5311000000000003</v>
          </cell>
          <cell r="F976">
            <v>7.53</v>
          </cell>
        </row>
        <row r="977">
          <cell r="A977" t="str">
            <v>001.17.02140</v>
          </cell>
          <cell r="B977" t="str">
            <v>Fornecimento e instalação de luva pvc 3" p/ eletroduto roscável</v>
          </cell>
          <cell r="C977" t="str">
            <v>UN</v>
          </cell>
          <cell r="D977">
            <v>1</v>
          </cell>
          <cell r="E977">
            <v>7.8628999999999998</v>
          </cell>
          <cell r="F977">
            <v>7.86</v>
          </cell>
        </row>
        <row r="978">
          <cell r="A978" t="str">
            <v>001.17.02160</v>
          </cell>
          <cell r="B978" t="str">
            <v>Fornecimento e instalação de luva pvc 4" p/ eletroduto roscável</v>
          </cell>
          <cell r="C978" t="str">
            <v>UN</v>
          </cell>
          <cell r="D978">
            <v>1</v>
          </cell>
          <cell r="E978">
            <v>15.304500000000001</v>
          </cell>
          <cell r="F978">
            <v>15.3</v>
          </cell>
        </row>
        <row r="979">
          <cell r="A979" t="str">
            <v>001.17.02180</v>
          </cell>
          <cell r="B979" t="str">
            <v>Fornecimento e instalação de condulete de alumínio tipo universal a b e 1/2"</v>
          </cell>
          <cell r="C979" t="str">
            <v>UN</v>
          </cell>
          <cell r="D979">
            <v>1</v>
          </cell>
          <cell r="E979">
            <v>7.8429000000000002</v>
          </cell>
          <cell r="F979">
            <v>7.84</v>
          </cell>
        </row>
        <row r="980">
          <cell r="A980" t="str">
            <v>001.17.02200</v>
          </cell>
          <cell r="B980" t="str">
            <v>Fornecimento e instalação de condulete de alumínio tipo universal a b e 3/4"</v>
          </cell>
          <cell r="C980" t="str">
            <v>UN</v>
          </cell>
          <cell r="D980">
            <v>1</v>
          </cell>
          <cell r="E980">
            <v>7.8429000000000002</v>
          </cell>
          <cell r="F980">
            <v>7.84</v>
          </cell>
        </row>
        <row r="981">
          <cell r="A981" t="str">
            <v>001.17.02220</v>
          </cell>
          <cell r="B981" t="str">
            <v>Fornecimento e instalação de condulete de alumínio tipo universal a b e 1"</v>
          </cell>
          <cell r="C981" t="str">
            <v>UN</v>
          </cell>
          <cell r="D981">
            <v>1</v>
          </cell>
          <cell r="E981">
            <v>10.5345</v>
          </cell>
          <cell r="F981">
            <v>10.53</v>
          </cell>
        </row>
        <row r="982">
          <cell r="A982" t="str">
            <v>001.17.02240</v>
          </cell>
          <cell r="B982" t="str">
            <v>Fornecimento e instalação de condulete de alumínio tipo universal a b e 1 1/4"</v>
          </cell>
          <cell r="C982" t="str">
            <v>UN</v>
          </cell>
          <cell r="D982">
            <v>1</v>
          </cell>
          <cell r="E982">
            <v>16.994499999999999</v>
          </cell>
          <cell r="F982">
            <v>16.989999999999998</v>
          </cell>
        </row>
        <row r="983">
          <cell r="A983" t="str">
            <v>001.17.02260</v>
          </cell>
          <cell r="B983" t="str">
            <v>Fornecimento e instalação de condulete de alumínio tipo universal a b e 1 1/2"</v>
          </cell>
          <cell r="C983" t="str">
            <v>UN</v>
          </cell>
          <cell r="D983">
            <v>1</v>
          </cell>
          <cell r="E983">
            <v>24.618400000000001</v>
          </cell>
          <cell r="F983">
            <v>24.61</v>
          </cell>
        </row>
        <row r="984">
          <cell r="A984" t="str">
            <v>001.17.02280</v>
          </cell>
          <cell r="B984" t="str">
            <v>Fornecimento e instalação de condulete de alumínio tipo universal a b e 2"</v>
          </cell>
          <cell r="C984" t="str">
            <v>UN</v>
          </cell>
          <cell r="D984">
            <v>1</v>
          </cell>
          <cell r="E984">
            <v>31.6921</v>
          </cell>
          <cell r="F984">
            <v>31.69</v>
          </cell>
        </row>
        <row r="985">
          <cell r="A985" t="str">
            <v>001.17.02300</v>
          </cell>
          <cell r="B985" t="str">
            <v>Fornecimento e instalação de condulete de alumínio tipo universal a b e 2 1/2"</v>
          </cell>
          <cell r="C985" t="str">
            <v>UN</v>
          </cell>
          <cell r="D985">
            <v>1</v>
          </cell>
          <cell r="E985">
            <v>53.7956</v>
          </cell>
          <cell r="F985">
            <v>53.79</v>
          </cell>
        </row>
        <row r="986">
          <cell r="A986" t="str">
            <v>001.17.02320</v>
          </cell>
          <cell r="B986" t="str">
            <v>Fornecimento e instalação de condulete de alumínio tipo universal a b e 3"</v>
          </cell>
          <cell r="C986" t="str">
            <v>UN</v>
          </cell>
          <cell r="D986">
            <v>1</v>
          </cell>
          <cell r="E986">
            <v>95.529300000000006</v>
          </cell>
          <cell r="F986">
            <v>95.52</v>
          </cell>
        </row>
        <row r="987">
          <cell r="A987" t="str">
            <v>001.17.02340</v>
          </cell>
          <cell r="B987" t="str">
            <v>Fornecimento e instalação de condulete de alumínio tipo universal c lr ll lb 1/2"</v>
          </cell>
          <cell r="C987" t="str">
            <v>UN</v>
          </cell>
          <cell r="D987">
            <v>1</v>
          </cell>
          <cell r="E987">
            <v>8.0129000000000001</v>
          </cell>
          <cell r="F987">
            <v>8.01</v>
          </cell>
        </row>
        <row r="988">
          <cell r="A988" t="str">
            <v>001.17.02360</v>
          </cell>
          <cell r="B988" t="str">
            <v>Fornecimento e instalação de condulete de alumínio tipo universal c lr ll lb 3/4"</v>
          </cell>
          <cell r="C988" t="str">
            <v>UN</v>
          </cell>
          <cell r="D988">
            <v>1</v>
          </cell>
          <cell r="E988">
            <v>8.0129000000000001</v>
          </cell>
          <cell r="F988">
            <v>8.01</v>
          </cell>
        </row>
        <row r="989">
          <cell r="A989" t="str">
            <v>001.17.02380</v>
          </cell>
          <cell r="B989" t="str">
            <v>Fornecimento e instalação de condulete de alumínio tipo universal c lr ll lb 1"</v>
          </cell>
          <cell r="C989" t="str">
            <v>UN</v>
          </cell>
          <cell r="D989">
            <v>1</v>
          </cell>
          <cell r="E989">
            <v>10.804500000000001</v>
          </cell>
          <cell r="F989">
            <v>10.8</v>
          </cell>
        </row>
        <row r="990">
          <cell r="A990" t="str">
            <v>001.17.02400</v>
          </cell>
          <cell r="B990" t="str">
            <v>Fornecimento e instalação de condulete de alumínio tipo universal c lr ll lb 1 1/4"</v>
          </cell>
          <cell r="C990" t="str">
            <v>UN</v>
          </cell>
          <cell r="D990">
            <v>1</v>
          </cell>
          <cell r="E990">
            <v>16.964500000000001</v>
          </cell>
          <cell r="F990">
            <v>16.96</v>
          </cell>
        </row>
        <row r="991">
          <cell r="A991" t="str">
            <v>001.17.02420</v>
          </cell>
          <cell r="B991" t="str">
            <v>Fornecimento e instalação de condulete de alumínio tipo universal c lr ll lb 1 1/2"</v>
          </cell>
          <cell r="C991" t="str">
            <v>UN</v>
          </cell>
          <cell r="D991">
            <v>1</v>
          </cell>
          <cell r="E991">
            <v>26.118400000000001</v>
          </cell>
          <cell r="F991">
            <v>26.11</v>
          </cell>
        </row>
        <row r="992">
          <cell r="A992" t="str">
            <v>001.17.02440</v>
          </cell>
          <cell r="B992" t="str">
            <v>Fornecimento e instalação de condulete de alumínio tipo universal c lr ll lb 2"</v>
          </cell>
          <cell r="C992" t="str">
            <v>UN</v>
          </cell>
          <cell r="D992">
            <v>1</v>
          </cell>
          <cell r="E992">
            <v>35.202100000000002</v>
          </cell>
          <cell r="F992">
            <v>35.200000000000003</v>
          </cell>
        </row>
        <row r="993">
          <cell r="A993" t="str">
            <v>001.17.02460</v>
          </cell>
          <cell r="B993" t="str">
            <v>Fornecimento e instalação de condulete de alunínio tipo universal c lr ll lb 2 1/2"</v>
          </cell>
          <cell r="C993" t="str">
            <v>UN</v>
          </cell>
          <cell r="D993">
            <v>1</v>
          </cell>
          <cell r="E993">
            <v>54.0456</v>
          </cell>
          <cell r="F993">
            <v>54.04</v>
          </cell>
        </row>
        <row r="994">
          <cell r="A994" t="str">
            <v>001.17.02480</v>
          </cell>
          <cell r="B994" t="str">
            <v>Fornecimento e instalação de condulete de alumínio tipo universal c lr ll lb 3"</v>
          </cell>
          <cell r="C994" t="str">
            <v>UN</v>
          </cell>
          <cell r="D994">
            <v>1</v>
          </cell>
          <cell r="E994">
            <v>95.529300000000006</v>
          </cell>
          <cell r="F994">
            <v>95.52</v>
          </cell>
        </row>
        <row r="995">
          <cell r="A995" t="str">
            <v>001.17.02500</v>
          </cell>
          <cell r="B995" t="str">
            <v>Fornecimento e instalação de condulete de alumínio tipo universal lbr lbl tr tl 1/2"</v>
          </cell>
          <cell r="C995" t="str">
            <v>UN</v>
          </cell>
          <cell r="D995">
            <v>1</v>
          </cell>
          <cell r="E995">
            <v>8.4129000000000005</v>
          </cell>
          <cell r="F995">
            <v>8.41</v>
          </cell>
        </row>
        <row r="996">
          <cell r="A996" t="str">
            <v>001.17.02520</v>
          </cell>
          <cell r="B996" t="str">
            <v>Fornecimento e instalação de condulete de alumínio tipo universal lbr lbl tr tl 3/4"</v>
          </cell>
          <cell r="C996" t="str">
            <v>UN</v>
          </cell>
          <cell r="D996">
            <v>1</v>
          </cell>
          <cell r="E996">
            <v>8.4129000000000005</v>
          </cell>
          <cell r="F996">
            <v>8.41</v>
          </cell>
        </row>
        <row r="997">
          <cell r="A997" t="str">
            <v>001.17.02540</v>
          </cell>
          <cell r="B997" t="str">
            <v>Fornecimento e instalação de condulete de alumínio tipo universal lbr lbl tr tl 1"</v>
          </cell>
          <cell r="C997" t="str">
            <v>UN</v>
          </cell>
          <cell r="D997">
            <v>1</v>
          </cell>
          <cell r="E997">
            <v>11.634499999999999</v>
          </cell>
          <cell r="F997">
            <v>11.63</v>
          </cell>
        </row>
        <row r="998">
          <cell r="A998" t="str">
            <v>001.17.02560</v>
          </cell>
          <cell r="B998" t="str">
            <v>Fornecimento e instalação de condulete de alumínio tipo universal lbr lbl tr tl 1 1/4"</v>
          </cell>
          <cell r="C998" t="str">
            <v>UN</v>
          </cell>
          <cell r="D998">
            <v>1</v>
          </cell>
          <cell r="E998">
            <v>18.634499999999999</v>
          </cell>
          <cell r="F998">
            <v>18.63</v>
          </cell>
        </row>
        <row r="999">
          <cell r="A999" t="str">
            <v>001.17.02580</v>
          </cell>
          <cell r="B999" t="str">
            <v>Fornecimento e instalação de condulete de alumínio tipo universal lbr lbl tr tl 1 1/2"</v>
          </cell>
          <cell r="C999" t="str">
            <v>UN</v>
          </cell>
          <cell r="D999">
            <v>1</v>
          </cell>
          <cell r="E999">
            <v>26.628399999999999</v>
          </cell>
          <cell r="F999">
            <v>26.62</v>
          </cell>
        </row>
        <row r="1000">
          <cell r="A1000" t="str">
            <v>001.17.02600</v>
          </cell>
          <cell r="B1000" t="str">
            <v>Fornecimento e instalação de condulete de alumínio tipo universal lbr lbl tr tl 2"</v>
          </cell>
          <cell r="C1000" t="str">
            <v>UN</v>
          </cell>
          <cell r="D1000">
            <v>1</v>
          </cell>
          <cell r="E1000">
            <v>36.412100000000002</v>
          </cell>
          <cell r="F1000">
            <v>36.409999999999997</v>
          </cell>
        </row>
        <row r="1001">
          <cell r="A1001" t="str">
            <v>001.17.02620</v>
          </cell>
          <cell r="B1001" t="str">
            <v>Fornecimento e instalação de condulete de alumínio tipo universal lbr lbl tr tl 2 1/2"</v>
          </cell>
          <cell r="C1001" t="str">
            <v>UN</v>
          </cell>
          <cell r="D1001">
            <v>1</v>
          </cell>
          <cell r="E1001">
            <v>57.395600000000002</v>
          </cell>
          <cell r="F1001">
            <v>57.39</v>
          </cell>
        </row>
        <row r="1002">
          <cell r="A1002" t="str">
            <v>001.17.02640</v>
          </cell>
          <cell r="B1002" t="str">
            <v>Fornecimento e instalação de condulete de alumínio tipo universal lbr lbl tr tl 3"</v>
          </cell>
          <cell r="C1002" t="str">
            <v>UN</v>
          </cell>
          <cell r="D1002">
            <v>1</v>
          </cell>
          <cell r="E1002">
            <v>69.369299999999996</v>
          </cell>
          <cell r="F1002">
            <v>69.36</v>
          </cell>
        </row>
        <row r="1003">
          <cell r="A1003" t="str">
            <v>001.17.02660</v>
          </cell>
          <cell r="B1003" t="str">
            <v>Fornecimento e instalação de tubulação embutida para condulete elétrico em tubo de polietileno linha popular 3/4", inclusive abertura e enchimento de rasgo na alvenaria</v>
          </cell>
          <cell r="C1003" t="str">
            <v>M</v>
          </cell>
          <cell r="D1003">
            <v>1</v>
          </cell>
          <cell r="E1003">
            <v>5.2672999999999996</v>
          </cell>
          <cell r="F1003">
            <v>5.26</v>
          </cell>
        </row>
        <row r="1004">
          <cell r="A1004" t="str">
            <v>001.17.02680</v>
          </cell>
          <cell r="B1004" t="str">
            <v>Fornecimento e instalação de tubulação aparente para condutor elétrico em tubo de ferro galvanizado 3/4"</v>
          </cell>
          <cell r="C1004" t="str">
            <v>M</v>
          </cell>
          <cell r="D1004">
            <v>1</v>
          </cell>
          <cell r="E1004">
            <v>6.1510999999999996</v>
          </cell>
          <cell r="F1004">
            <v>6.15</v>
          </cell>
        </row>
        <row r="1005">
          <cell r="A1005" t="str">
            <v>001.17.02700</v>
          </cell>
          <cell r="B1005" t="str">
            <v>Fornecimento e instalação de tubulação aparente para condutor elétrico em tubo de ferro galvanizado 1"</v>
          </cell>
          <cell r="C1005" t="str">
            <v>ML</v>
          </cell>
          <cell r="D1005">
            <v>1</v>
          </cell>
          <cell r="E1005">
            <v>7.4428999999999998</v>
          </cell>
          <cell r="F1005">
            <v>7.44</v>
          </cell>
        </row>
        <row r="1006">
          <cell r="A1006" t="str">
            <v>001.17.02720</v>
          </cell>
          <cell r="B1006" t="str">
            <v>Fornecimento e instalação de eletroduto de pvc 1 1/4" corrugado tipo kanaflex</v>
          </cell>
          <cell r="C1006" t="str">
            <v>ML</v>
          </cell>
          <cell r="D1006">
            <v>1</v>
          </cell>
          <cell r="E1006">
            <v>4.0670000000000002</v>
          </cell>
          <cell r="F1006">
            <v>4.0599999999999996</v>
          </cell>
        </row>
        <row r="1007">
          <cell r="A1007" t="str">
            <v>001.17.02740</v>
          </cell>
          <cell r="B1007" t="str">
            <v>Fornecimento e instalação de eletroduto de pvc 1 1/2" corrugado tipo kanaflex</v>
          </cell>
          <cell r="C1007" t="str">
            <v>ML</v>
          </cell>
          <cell r="D1007">
            <v>1</v>
          </cell>
          <cell r="E1007">
            <v>4.1773999999999996</v>
          </cell>
          <cell r="F1007">
            <v>4.17</v>
          </cell>
        </row>
        <row r="1008">
          <cell r="A1008" t="str">
            <v>001.17.02760</v>
          </cell>
          <cell r="B1008" t="str">
            <v>Fornecimento e instalação de luminária tipo globo leitoso com difusor em vidro opalino com plafonier diâmetro 15cm lâmpada 60 w/127v</v>
          </cell>
          <cell r="C1008" t="str">
            <v>CJ</v>
          </cell>
          <cell r="D1008">
            <v>1</v>
          </cell>
          <cell r="E1008">
            <v>20.779299999999999</v>
          </cell>
          <cell r="F1008">
            <v>20.77</v>
          </cell>
        </row>
        <row r="1009">
          <cell r="A1009" t="str">
            <v>001.17.02780</v>
          </cell>
          <cell r="B1009" t="str">
            <v>Fonrecimento e instalação de luminária tipo globo leitoso com difosor em vidro opalino com plafonier diâmetro 20cm lâmpada 100w/127v</v>
          </cell>
          <cell r="C1009" t="str">
            <v>CJ</v>
          </cell>
          <cell r="D1009">
            <v>1</v>
          </cell>
          <cell r="E1009">
            <v>24.939299999999999</v>
          </cell>
          <cell r="F1009">
            <v>24.93</v>
          </cell>
        </row>
        <row r="1010">
          <cell r="A1010" t="str">
            <v>001.17.02800</v>
          </cell>
          <cell r="B1010" t="str">
            <v>Fornecimento e instalação de luminária tipo globo leitoso com difusor em vidro opalino com plafonier diâmetro 28 cm lâmpada 150w/127v</v>
          </cell>
          <cell r="C1010" t="str">
            <v>CJ</v>
          </cell>
          <cell r="D1010">
            <v>1</v>
          </cell>
          <cell r="E1010">
            <v>33.399299999999997</v>
          </cell>
          <cell r="F1010">
            <v>33.39</v>
          </cell>
        </row>
        <row r="1011">
          <cell r="A1011" t="str">
            <v>001.17.02820</v>
          </cell>
          <cell r="B1011" t="str">
            <v>Fornecimento e instalação de luminária tipo globo leitoso com difosor em vidro opalino com plafonier diâmetro 33cm lâmpada 200w/127v</v>
          </cell>
          <cell r="C1011" t="str">
            <v>CJ</v>
          </cell>
          <cell r="D1011">
            <v>1</v>
          </cell>
          <cell r="E1011">
            <v>20.5093</v>
          </cell>
          <cell r="F1011">
            <v>20.5</v>
          </cell>
        </row>
        <row r="1012">
          <cell r="A1012" t="str">
            <v>001.17.02840</v>
          </cell>
          <cell r="B1012" t="str">
            <v>Fornecimento e instalação de luminária tipo calha industrial e comercial com lâmpada fluorescente 2 x 20w, reator alto fator de potência partida rápida e acessórios</v>
          </cell>
          <cell r="C1012" t="str">
            <v>CJ</v>
          </cell>
          <cell r="D1012">
            <v>1</v>
          </cell>
          <cell r="E1012">
            <v>58.460299999999997</v>
          </cell>
          <cell r="F1012">
            <v>58.46</v>
          </cell>
        </row>
        <row r="1013">
          <cell r="A1013" t="str">
            <v>001.17.02860</v>
          </cell>
          <cell r="B1013" t="str">
            <v>Fornecimento e instalação de luminária tipo calha industrial e comercial com lâmpada fluorescente 2 x 40w, reator alto fator de potência partida rápida e acessórios</v>
          </cell>
          <cell r="C1013" t="str">
            <v>CJ</v>
          </cell>
          <cell r="D1013">
            <v>1</v>
          </cell>
          <cell r="E1013">
            <v>59.960299999999997</v>
          </cell>
          <cell r="F1013">
            <v>59.96</v>
          </cell>
        </row>
        <row r="1014">
          <cell r="A1014" t="str">
            <v>001.17.02880</v>
          </cell>
          <cell r="B1014" t="str">
            <v>Fornecimento e instalação de luminária tipo calha industrial e comercial com lâmpada fluorescente 3 x 40w, reator alto fator de potência partida rápida e acessórios</v>
          </cell>
          <cell r="C1014" t="str">
            <v>CJ</v>
          </cell>
          <cell r="D1014">
            <v>1</v>
          </cell>
          <cell r="E1014">
            <v>88.187700000000007</v>
          </cell>
          <cell r="F1014">
            <v>88.18</v>
          </cell>
        </row>
        <row r="1015">
          <cell r="A1015" t="str">
            <v>001.17.02900</v>
          </cell>
          <cell r="B1015" t="str">
            <v>Fornecimento e instalação de luminária tipo calha industrial e comercial com lâmpada fluorescente 4 x 40w, reator alto fator de potência partida rápida e acessórios</v>
          </cell>
          <cell r="C1015" t="str">
            <v>CJ</v>
          </cell>
          <cell r="D1015">
            <v>1</v>
          </cell>
          <cell r="E1015">
            <v>111.1751</v>
          </cell>
          <cell r="F1015">
            <v>111.17</v>
          </cell>
        </row>
        <row r="1016">
          <cell r="A1016" t="str">
            <v>001.17.02920</v>
          </cell>
          <cell r="B1016" t="str">
            <v>Fornecimento e instalação de luminária tipo calha industrial e comercial com lâmpada fluorescente 2x110w(ho), reator alto fator de potência partida rápida e acessórios</v>
          </cell>
          <cell r="C1016" t="str">
            <v>UN</v>
          </cell>
          <cell r="D1016">
            <v>1</v>
          </cell>
          <cell r="E1016">
            <v>77.110299999999995</v>
          </cell>
          <cell r="F1016">
            <v>77.11</v>
          </cell>
        </row>
        <row r="1017">
          <cell r="A1017" t="str">
            <v>001.17.02940</v>
          </cell>
          <cell r="B1017" t="str">
            <v>Fornecimento e instalação de luminária tipo calha industrial e comercial com lâmpada fluorescente 1 x 20w, reator alto fator de potência partida rápida e acessórios</v>
          </cell>
          <cell r="C1017" t="str">
            <v>CJ</v>
          </cell>
          <cell r="D1017">
            <v>1</v>
          </cell>
          <cell r="E1017">
            <v>17.7866</v>
          </cell>
          <cell r="F1017">
            <v>17.78</v>
          </cell>
        </row>
        <row r="1018">
          <cell r="A1018" t="str">
            <v>001.17.02960</v>
          </cell>
          <cell r="B1018" t="str">
            <v>Fornecimento e instalação de luminária com difusor em acrilico liso para iluminação de interiores alto padrão decorativo com lâmpada fluorescente 2x20w reator de alto fator de potência  partida rápida e acessórios</v>
          </cell>
          <cell r="C1018" t="str">
            <v>CJ</v>
          </cell>
          <cell r="D1018">
            <v>1</v>
          </cell>
          <cell r="E1018">
            <v>71.513999999999996</v>
          </cell>
          <cell r="F1018">
            <v>71.510000000000005</v>
          </cell>
        </row>
        <row r="1019">
          <cell r="A1019" t="str">
            <v>001.17.02980</v>
          </cell>
          <cell r="B1019" t="str">
            <v>Fornecimento e instalação de luminária com difusor em acrilico liso para iluminação de interiores alto padrão decorativo com lâmpada fluorescente 2x40w reator de alto fator de potência  partida rápida e acessórios</v>
          </cell>
          <cell r="C1019" t="str">
            <v>CJ</v>
          </cell>
          <cell r="D1019">
            <v>1</v>
          </cell>
          <cell r="E1019">
            <v>74.593999999999994</v>
          </cell>
          <cell r="F1019">
            <v>74.59</v>
          </cell>
        </row>
        <row r="1020">
          <cell r="A1020" t="str">
            <v>001.17.03000</v>
          </cell>
          <cell r="B1020" t="str">
            <v>Fornecimento e instalação de luminária com difusor em acrilico liso para iluminação de interiores alto padrão decorativo com lâmpada fluorescente 3x40w reator de alto fator de potência  partida rápida e acessórios</v>
          </cell>
          <cell r="C1020" t="str">
            <v>CJ</v>
          </cell>
          <cell r="D1020">
            <v>1</v>
          </cell>
          <cell r="E1020">
            <v>108.9051</v>
          </cell>
          <cell r="F1020">
            <v>108.9</v>
          </cell>
        </row>
        <row r="1021">
          <cell r="A1021" t="str">
            <v>001.17.03020</v>
          </cell>
          <cell r="B1021" t="str">
            <v>Fornecimento e instalação de luminária com difusor em acrilico liso para iluminação de interiores alto padrão decorativo com lâmpada fluorescente 4x40w reator de alto fator de potência  partida rápida e acessórios</v>
          </cell>
          <cell r="C1021" t="str">
            <v>CJ</v>
          </cell>
          <cell r="D1021">
            <v>1</v>
          </cell>
          <cell r="E1021">
            <v>139.1859</v>
          </cell>
          <cell r="F1021">
            <v>139.18</v>
          </cell>
        </row>
        <row r="1022">
          <cell r="A1022" t="str">
            <v>001.17.03040</v>
          </cell>
          <cell r="B1022" t="str">
            <v>Fornecimento e instalação de luminária com difusor em acrilico liso para iluminação de interiores alto padrão decorativo com lâmpada fluorescente 6x20w reator de alto fator de potência  partida rápida e acessórios</v>
          </cell>
          <cell r="C1022" t="str">
            <v>CJ</v>
          </cell>
          <cell r="D1022">
            <v>1</v>
          </cell>
          <cell r="E1022">
            <v>170.9633</v>
          </cell>
          <cell r="F1022">
            <v>170.96</v>
          </cell>
        </row>
        <row r="1023">
          <cell r="A1023" t="str">
            <v>001.17.03060</v>
          </cell>
          <cell r="B1023" t="str">
            <v>Fornecimento e instalação de luminária fluorescente comercial 2x20w acabamento branco, com reatores duplos afp e pr e demais acessórios ref montalto ou similar</v>
          </cell>
          <cell r="C1023" t="str">
            <v>CJ</v>
          </cell>
          <cell r="D1023">
            <v>1</v>
          </cell>
          <cell r="E1023">
            <v>66.614000000000004</v>
          </cell>
          <cell r="F1023">
            <v>66.61</v>
          </cell>
        </row>
        <row r="1024">
          <cell r="A1024" t="str">
            <v>001.17.03080</v>
          </cell>
          <cell r="B1024" t="str">
            <v>Fornecimento e instalação de luminária fluorescente comercial 2x40w acabamento branco, com reatores duplos afp e pr e demais acessórios ref montalto ou similar</v>
          </cell>
          <cell r="C1024" t="str">
            <v>CJ</v>
          </cell>
          <cell r="D1024">
            <v>1</v>
          </cell>
          <cell r="E1024">
            <v>69.284000000000006</v>
          </cell>
          <cell r="F1024">
            <v>69.28</v>
          </cell>
        </row>
        <row r="1025">
          <cell r="A1025" t="str">
            <v>001.17.03100</v>
          </cell>
          <cell r="B1025" t="str">
            <v>Fornecimento e instalação de luminária fluorescente comercial 4x40w acabamento branco, com reatores duplos afp e pr e demais acessórios ref montalto ou similar</v>
          </cell>
          <cell r="C1025" t="str">
            <v>CJ</v>
          </cell>
          <cell r="D1025">
            <v>1</v>
          </cell>
          <cell r="E1025">
            <v>100.9859</v>
          </cell>
          <cell r="F1025">
            <v>100.98</v>
          </cell>
        </row>
        <row r="1026">
          <cell r="A1026" t="str">
            <v>001.17.03120</v>
          </cell>
          <cell r="B1026" t="str">
            <v>Fornecimento e instalação de luminária em acrílico para embutir com abas laterais em chapa de aço ou alumínio com lâmpada fluorescente 2x20w, reator alto fator de potência partida rápida e acessório</v>
          </cell>
          <cell r="C1026" t="str">
            <v>CJ</v>
          </cell>
          <cell r="D1026">
            <v>1</v>
          </cell>
          <cell r="E1026">
            <v>62.113999999999997</v>
          </cell>
          <cell r="F1026">
            <v>62.11</v>
          </cell>
        </row>
        <row r="1027">
          <cell r="A1027" t="str">
            <v>001.17.03140</v>
          </cell>
          <cell r="B1027" t="str">
            <v>Fornecimento e instalação de luminária em acrílico para embutir com abas laterais em chapa de aço ou alumínio com lâmpada fluorescente 2x40w, reator alto fator de potência partida rápida e acessório</v>
          </cell>
          <cell r="C1027" t="str">
            <v>CJ</v>
          </cell>
          <cell r="D1027">
            <v>1</v>
          </cell>
          <cell r="E1027">
            <v>66.563999999999993</v>
          </cell>
          <cell r="F1027">
            <v>66.56</v>
          </cell>
        </row>
        <row r="1028">
          <cell r="A1028" t="str">
            <v>001.17.03160</v>
          </cell>
          <cell r="B1028" t="str">
            <v>Fornecimento e instalação de luminária em acrílico para embutir com abas laterais em chapa de aço ou alumínio com lâmpada fluorescente 3x40w, reator alto fator de potência partida rápida e acessório</v>
          </cell>
          <cell r="C1028" t="str">
            <v>CJ</v>
          </cell>
          <cell r="D1028">
            <v>1</v>
          </cell>
          <cell r="E1028">
            <v>131.67509999999999</v>
          </cell>
          <cell r="F1028">
            <v>131.66999999999999</v>
          </cell>
        </row>
        <row r="1029">
          <cell r="A1029" t="str">
            <v>001.17.03180</v>
          </cell>
          <cell r="B1029" t="str">
            <v>Fornecimento e instalação de luminária em acrílico para embutir com abas laterais em chapa de aço ou alumínio com lâmpada fluorescente 4x40w, reator alto fator de potência partida rápida e acessório</v>
          </cell>
          <cell r="C1029" t="str">
            <v>CJ</v>
          </cell>
          <cell r="D1029">
            <v>1</v>
          </cell>
          <cell r="E1029">
            <v>124.5659</v>
          </cell>
          <cell r="F1029">
            <v>124.56</v>
          </cell>
        </row>
        <row r="1030">
          <cell r="A1030" t="str">
            <v>001.17.03200</v>
          </cell>
          <cell r="B1030" t="str">
            <v>Fornecimento e instalação de luminária em acrílico para embutir com abas laterais em chapa de aço ou alumínio com lâmpada fluorescente 1x40w, reator alto fator de potência partida rápida e acessório</v>
          </cell>
          <cell r="C1030" t="str">
            <v>CJ</v>
          </cell>
          <cell r="D1030">
            <v>1</v>
          </cell>
          <cell r="E1030">
            <v>36.596600000000002</v>
          </cell>
          <cell r="F1030">
            <v>36.590000000000003</v>
          </cell>
        </row>
        <row r="1031">
          <cell r="A1031" t="str">
            <v>001.17.03220</v>
          </cell>
          <cell r="B1031" t="str">
            <v>Fornecimento e instalação de luminária aberta para iluminação pública em chapa de alumíno, lâmpada 1x160w/220v mista e acessórios</v>
          </cell>
          <cell r="C1031" t="str">
            <v>CJ</v>
          </cell>
          <cell r="D1031">
            <v>1</v>
          </cell>
          <cell r="E1031">
            <v>54.3566</v>
          </cell>
          <cell r="F1031">
            <v>54.35</v>
          </cell>
        </row>
        <row r="1032">
          <cell r="A1032" t="str">
            <v>001.17.03240</v>
          </cell>
          <cell r="B1032" t="str">
            <v>Fornecimento e instalação de luminária aberta para iluminação pública em chapa de alumínio, lâmpada incandescente 1x300w/220v e acessórios</v>
          </cell>
          <cell r="C1032" t="str">
            <v>CJ</v>
          </cell>
          <cell r="D1032">
            <v>1</v>
          </cell>
          <cell r="E1032">
            <v>56.006599999999999</v>
          </cell>
          <cell r="F1032">
            <v>56</v>
          </cell>
        </row>
        <row r="1033">
          <cell r="A1033" t="str">
            <v>001.17.03260</v>
          </cell>
          <cell r="B1033" t="str">
            <v>Fornecimento e instalação de luminária fechada para iluminação pública em chapa de alumínio, lâmpada mista 1x250w/220v e acessórios</v>
          </cell>
          <cell r="C1033" t="str">
            <v>CJ</v>
          </cell>
          <cell r="D1033">
            <v>1</v>
          </cell>
          <cell r="E1033">
            <v>136.244</v>
          </cell>
          <cell r="F1033">
            <v>136.24</v>
          </cell>
        </row>
        <row r="1034">
          <cell r="A1034" t="str">
            <v>001.17.03280</v>
          </cell>
          <cell r="B1034" t="str">
            <v>Fornecimento e instalação de luminária fechada para iluminação pública em chapa de alumínio, lâmpada mista 1x500w/220v e acessórios</v>
          </cell>
          <cell r="C1034" t="str">
            <v>CJ</v>
          </cell>
          <cell r="D1034">
            <v>1</v>
          </cell>
          <cell r="E1034">
            <v>148.554</v>
          </cell>
          <cell r="F1034">
            <v>148.55000000000001</v>
          </cell>
        </row>
        <row r="1035">
          <cell r="A1035" t="str">
            <v>001.17.03300</v>
          </cell>
          <cell r="B1035" t="str">
            <v>Fornecimento e instalação de luminária fechada para iluminação pública em chapa de alumínio, lâmpada em vapor de mercúrio 1x400w/220v com reator</v>
          </cell>
          <cell r="C1035" t="str">
            <v>CJ</v>
          </cell>
          <cell r="D1035">
            <v>1</v>
          </cell>
          <cell r="E1035">
            <v>298.27330000000001</v>
          </cell>
          <cell r="F1035">
            <v>298.27</v>
          </cell>
        </row>
        <row r="1036">
          <cell r="A1036" t="str">
            <v>001.17.03320</v>
          </cell>
          <cell r="B1036" t="str">
            <v>Fornecimento e instalação de luminária fechada para iluminação pública em chapa de aluminio, lâmpada em vapor de sódio 1x400w/220v com reator</v>
          </cell>
          <cell r="C1036" t="str">
            <v>CJ</v>
          </cell>
          <cell r="D1036">
            <v>1</v>
          </cell>
          <cell r="E1036">
            <v>311.77330000000001</v>
          </cell>
          <cell r="F1036">
            <v>311.77</v>
          </cell>
        </row>
        <row r="1037">
          <cell r="A1037" t="str">
            <v>001.17.03340</v>
          </cell>
          <cell r="B1037" t="str">
            <v>Fornecimento e instalação de luminária fechada para iluminação pública em chapa de alumínio, lâmapada em vapor de sódio 1x250w/220v</v>
          </cell>
          <cell r="C1037" t="str">
            <v>UN</v>
          </cell>
          <cell r="D1037">
            <v>1</v>
          </cell>
          <cell r="E1037">
            <v>218.47329999999999</v>
          </cell>
          <cell r="F1037">
            <v>218.47</v>
          </cell>
        </row>
        <row r="1038">
          <cell r="A1038" t="str">
            <v>001.17.03360</v>
          </cell>
          <cell r="B1038" t="str">
            <v>Fornecimento e instalação de luminária tipo pétala com lâmpada vapor de mercúrio 400 w e reatores com 04 pétalas mod. tp- 240/4</v>
          </cell>
          <cell r="C1038" t="str">
            <v>CJ</v>
          </cell>
          <cell r="D1038">
            <v>1</v>
          </cell>
          <cell r="E1038">
            <v>1743.5065999999999</v>
          </cell>
          <cell r="F1038">
            <v>1743.5</v>
          </cell>
        </row>
        <row r="1039">
          <cell r="A1039" t="str">
            <v>001.17.03380</v>
          </cell>
          <cell r="B1039" t="str">
            <v>Fornecimento e instalação de luminária tipo pétala, corpo em chapa de alumínio especial, encaixe 78mm, com alojamento incorporado individual, raio 1.030 mm, difusor em acrílico transparente com 03 pétalas, lâmpada vapor de sodio 400w, com reator e ignit</v>
          </cell>
          <cell r="C1039" t="str">
            <v>CJ</v>
          </cell>
          <cell r="D1039">
            <v>1</v>
          </cell>
          <cell r="E1039">
            <v>1196.3466000000001</v>
          </cell>
          <cell r="F1039">
            <v>1196.3399999999999</v>
          </cell>
        </row>
        <row r="1040">
          <cell r="A1040" t="str">
            <v>001.17.03400</v>
          </cell>
          <cell r="B1040" t="str">
            <v>Fornecimento e instalação de luminária para iluminação pública, fechada, modelo hrc/scr 612, da philips, com reator, capacitor e ignitor son 400 w, lâmpada vapor de sódio son 400w, com 03 (tres) luminarias completas c/eixo zgp 403</v>
          </cell>
          <cell r="C1040" t="str">
            <v>CJ</v>
          </cell>
          <cell r="D1040">
            <v>1</v>
          </cell>
          <cell r="E1040">
            <v>1700.9466</v>
          </cell>
          <cell r="F1040">
            <v>1700.94</v>
          </cell>
        </row>
        <row r="1041">
          <cell r="A1041" t="str">
            <v>001.17.03420</v>
          </cell>
          <cell r="B1041" t="str">
            <v>Fornecimento e instalação de luminária industrial refletor tipo circular em aço esmaltado a fogo com acessórios e lâmpada incandescente 1x300w/220v</v>
          </cell>
          <cell r="C1041" t="str">
            <v>CJ</v>
          </cell>
          <cell r="D1041">
            <v>1</v>
          </cell>
          <cell r="E1041">
            <v>51.016599999999997</v>
          </cell>
          <cell r="F1041">
            <v>51.01</v>
          </cell>
        </row>
        <row r="1042">
          <cell r="A1042" t="str">
            <v>001.17.03440</v>
          </cell>
          <cell r="B1042" t="str">
            <v>Fornecimento e instalação de luminária industrial refletor tipo circular em aço esmaltado a fogo com acessórios e lâmpada mista 1x160w/220v</v>
          </cell>
          <cell r="C1042" t="str">
            <v>CJ</v>
          </cell>
          <cell r="D1042">
            <v>1</v>
          </cell>
          <cell r="E1042">
            <v>49.366599999999998</v>
          </cell>
          <cell r="F1042">
            <v>49.36</v>
          </cell>
        </row>
        <row r="1043">
          <cell r="A1043" t="str">
            <v>001.17.03460</v>
          </cell>
          <cell r="B1043" t="str">
            <v>Fornecimento e instalação de luminária industrial refletor tipo circular em aço esmaltado a fogo com acessórios e lâmpada mista 1x250w/220v</v>
          </cell>
          <cell r="C1043" t="str">
            <v>CJ</v>
          </cell>
          <cell r="D1043">
            <v>1</v>
          </cell>
          <cell r="E1043">
            <v>54.376600000000003</v>
          </cell>
          <cell r="F1043">
            <v>54.37</v>
          </cell>
        </row>
        <row r="1044">
          <cell r="A1044" t="str">
            <v>001.17.03480</v>
          </cell>
          <cell r="B1044" t="str">
            <v>Fornecimento e instalação de luminária industrial refletor tipo circular em aço esmaltado a fogo com acessórios e lãmapada mista 1x500w/220v</v>
          </cell>
          <cell r="C1044" t="str">
            <v>CJ</v>
          </cell>
          <cell r="D1044">
            <v>1</v>
          </cell>
          <cell r="E1044">
            <v>66.686599999999999</v>
          </cell>
          <cell r="F1044">
            <v>66.680000000000007</v>
          </cell>
        </row>
        <row r="1045">
          <cell r="A1045" t="str">
            <v>001.17.03500</v>
          </cell>
          <cell r="B1045" t="str">
            <v>Fornecimento e instalação de luminária industrial refletor tipo circular em aço esmaltado a fogo com acessórios e lâmpada vapor de mercúrio 1x250w/220v com reator</v>
          </cell>
          <cell r="C1045" t="str">
            <v>CJ</v>
          </cell>
          <cell r="D1045">
            <v>1</v>
          </cell>
          <cell r="E1045">
            <v>111.9533</v>
          </cell>
          <cell r="F1045">
            <v>111.95</v>
          </cell>
        </row>
        <row r="1046">
          <cell r="A1046" t="str">
            <v>001.17.03520</v>
          </cell>
          <cell r="B1046" t="str">
            <v>Fornecimento e instalação de luminária industrial refletor tipo circular em aço esmaltado a fogo com acessórios e lâmpada vapor de mercúrio 1x700w/220v  com reator</v>
          </cell>
          <cell r="C1046" t="str">
            <v>CJ</v>
          </cell>
          <cell r="D1046">
            <v>1</v>
          </cell>
          <cell r="E1046">
            <v>175.67330000000001</v>
          </cell>
          <cell r="F1046">
            <v>175.67</v>
          </cell>
        </row>
        <row r="1047">
          <cell r="A1047" t="str">
            <v>001.17.03540</v>
          </cell>
          <cell r="B1047" t="str">
            <v>Fornecimento e instalação de luminária industrial refletor tipo circular em aço esmaltado a fogo com acessórios e lâmapada vapor metálico 1x400w/220v</v>
          </cell>
          <cell r="C1047" t="str">
            <v>CJ</v>
          </cell>
          <cell r="D1047">
            <v>1</v>
          </cell>
          <cell r="E1047">
            <v>213.2433</v>
          </cell>
          <cell r="F1047">
            <v>213.24</v>
          </cell>
        </row>
        <row r="1048">
          <cell r="A1048" t="str">
            <v>001.17.03560</v>
          </cell>
          <cell r="B1048" t="str">
            <v>Fornecimento e instalação de luminária tipo arandela em ferro pintado para uso externo com lâmapada incandescente 1x60w/127v</v>
          </cell>
          <cell r="C1048" t="str">
            <v>CJ</v>
          </cell>
          <cell r="D1048">
            <v>1</v>
          </cell>
          <cell r="E1048">
            <v>44.339300000000001</v>
          </cell>
          <cell r="F1048">
            <v>44.33</v>
          </cell>
        </row>
        <row r="1049">
          <cell r="A1049" t="str">
            <v>001.17.03580</v>
          </cell>
          <cell r="B1049" t="str">
            <v>Fornecimento e instalação de luminária tipo arandela em ferro pintado para uso externo com lâmpada incandescente 1x100w/127v</v>
          </cell>
          <cell r="C1049" t="str">
            <v>CJ</v>
          </cell>
          <cell r="D1049">
            <v>1</v>
          </cell>
          <cell r="E1049">
            <v>44.659300000000002</v>
          </cell>
          <cell r="F1049">
            <v>44.65</v>
          </cell>
        </row>
        <row r="1050">
          <cell r="A1050" t="str">
            <v>001.17.03600</v>
          </cell>
          <cell r="B1050" t="str">
            <v>Fornecimento e instalação de luminária tipo arandela em ferro pintado para uso externo com lâmpada incandescente 1x150w/127v</v>
          </cell>
          <cell r="C1050" t="str">
            <v>CJ</v>
          </cell>
          <cell r="D1050">
            <v>1</v>
          </cell>
          <cell r="E1050">
            <v>45.109299999999998</v>
          </cell>
          <cell r="F1050">
            <v>45.1</v>
          </cell>
        </row>
        <row r="1051">
          <cell r="A1051" t="str">
            <v>001.17.03620</v>
          </cell>
          <cell r="B1051" t="str">
            <v>Fornecimento e instalação de luminária tipo arandela para uso interno com suporte metálico ou de alumínio, difusor em vidro e lâmpada incandescente de 1x60w/127v</v>
          </cell>
          <cell r="C1051" t="str">
            <v>CJ</v>
          </cell>
          <cell r="D1051">
            <v>1</v>
          </cell>
          <cell r="E1051">
            <v>66.169300000000007</v>
          </cell>
          <cell r="F1051">
            <v>66.16</v>
          </cell>
        </row>
        <row r="1052">
          <cell r="A1052" t="str">
            <v>001.17.03640</v>
          </cell>
          <cell r="B1052" t="str">
            <v>Fornecimento e instalação de luminária tipo arandela para uso interno com suporte metálico ou de alumínio, difusor em vidro e lâmpada incandescente de 1x100w/127v</v>
          </cell>
          <cell r="C1052" t="str">
            <v>CJ</v>
          </cell>
          <cell r="D1052">
            <v>1</v>
          </cell>
          <cell r="E1052">
            <v>66.4893</v>
          </cell>
          <cell r="F1052">
            <v>66.48</v>
          </cell>
        </row>
        <row r="1053">
          <cell r="A1053" t="str">
            <v>001.17.03660</v>
          </cell>
          <cell r="B1053" t="str">
            <v>Fornecimento e instalação de projetor hermeticamente fechado tipo retangular para uso ao tempo com acessórios e lâmpada de 1x160w/220v - mista</v>
          </cell>
          <cell r="C1053" t="str">
            <v>CJ</v>
          </cell>
          <cell r="D1053">
            <v>1</v>
          </cell>
          <cell r="E1053">
            <v>53.2166</v>
          </cell>
          <cell r="F1053">
            <v>53.21</v>
          </cell>
        </row>
        <row r="1054">
          <cell r="A1054" t="str">
            <v>001.17.03680</v>
          </cell>
          <cell r="B1054" t="str">
            <v>Fornecimento e instalação de projetor hermeticamente fechado tipo retangular para uso ao tempo com acessórios e lâmpada de 1x500w/220v - mista</v>
          </cell>
          <cell r="C1054" t="str">
            <v>CJ</v>
          </cell>
          <cell r="D1054">
            <v>1</v>
          </cell>
          <cell r="E1054">
            <v>70.536600000000007</v>
          </cell>
          <cell r="F1054">
            <v>70.53</v>
          </cell>
        </row>
        <row r="1055">
          <cell r="A1055" t="str">
            <v>001.17.03700</v>
          </cell>
          <cell r="B1055" t="str">
            <v>Fornecimento e instalação de projetor hermeticamente fechado tipo retangular para uso ao tempo com acessórios e lâmpada de 1x300w/220v - incandescente</v>
          </cell>
          <cell r="C1055" t="str">
            <v>CJ</v>
          </cell>
          <cell r="D1055">
            <v>1</v>
          </cell>
          <cell r="E1055">
            <v>54.866599999999998</v>
          </cell>
          <cell r="F1055">
            <v>54.86</v>
          </cell>
        </row>
        <row r="1056">
          <cell r="A1056" t="str">
            <v>001.17.03720</v>
          </cell>
          <cell r="B1056" t="str">
            <v>Fornecimento e instalação de projetor hermeticamente fechado tipo retangular para uso ao tempo com acessórios e lâmpada de 1x400w/220v - vapor de mercúrio com reator</v>
          </cell>
          <cell r="C1056" t="str">
            <v>CJ</v>
          </cell>
          <cell r="D1056">
            <v>1</v>
          </cell>
          <cell r="E1056">
            <v>160.66329999999999</v>
          </cell>
          <cell r="F1056">
            <v>160.66</v>
          </cell>
        </row>
        <row r="1057">
          <cell r="A1057" t="str">
            <v>001.17.03740</v>
          </cell>
          <cell r="B1057" t="str">
            <v>Fornecimento e instalação de projetor hermeticamente fechado tipo retangular para uso ao tempo com acessórios e lâmpada de 1x400w/220v - vapor metálico</v>
          </cell>
          <cell r="C1057" t="str">
            <v>CJ</v>
          </cell>
          <cell r="D1057">
            <v>1</v>
          </cell>
          <cell r="E1057">
            <v>217.0933</v>
          </cell>
          <cell r="F1057">
            <v>217.09</v>
          </cell>
        </row>
        <row r="1058">
          <cell r="A1058" t="str">
            <v>001.17.03760</v>
          </cell>
          <cell r="B1058" t="str">
            <v>Fornecimento e instalação de projetor hermeticamente fechado tipo retangular para uso ao tempo com acessórios e lâmpada de 1x250w/220v - vapor metálico</v>
          </cell>
          <cell r="C1058" t="str">
            <v>UN</v>
          </cell>
          <cell r="D1058">
            <v>1</v>
          </cell>
          <cell r="E1058">
            <v>170.47329999999999</v>
          </cell>
          <cell r="F1058">
            <v>170.47</v>
          </cell>
        </row>
        <row r="1059">
          <cell r="A1059" t="str">
            <v>001.17.03780</v>
          </cell>
          <cell r="B1059" t="str">
            <v>Fornecimento e instalação de projetor com lâmpada vapor de mercúrio de 1.000w, inclusive reator, da abage ou similar</v>
          </cell>
          <cell r="C1059" t="str">
            <v>UN</v>
          </cell>
          <cell r="D1059">
            <v>1</v>
          </cell>
          <cell r="E1059">
            <v>1121.3766000000001</v>
          </cell>
          <cell r="F1059">
            <v>1121.3699999999999</v>
          </cell>
        </row>
        <row r="1060">
          <cell r="A1060" t="str">
            <v>001.17.03800</v>
          </cell>
          <cell r="B1060" t="str">
            <v>Fornecimento e instalação de projetor em chapa de alumínio, e-40/400w, inclusive lampada vapor de mercúrio - 400w e reator, da abage ou similar</v>
          </cell>
          <cell r="C1060" t="str">
            <v>UN</v>
          </cell>
          <cell r="D1060">
            <v>1</v>
          </cell>
          <cell r="E1060">
            <v>158.54329999999999</v>
          </cell>
          <cell r="F1060">
            <v>158.54</v>
          </cell>
        </row>
        <row r="1061">
          <cell r="A1061" t="str">
            <v>001.17.03820</v>
          </cell>
          <cell r="B1061" t="str">
            <v>Fornecimento e instalação de projetor retangular blindado com lâmpada incandescente de 1.000w</v>
          </cell>
          <cell r="C1061" t="str">
            <v>UN</v>
          </cell>
          <cell r="D1061">
            <v>1</v>
          </cell>
          <cell r="E1061">
            <v>49.246600000000001</v>
          </cell>
          <cell r="F1061">
            <v>49.24</v>
          </cell>
        </row>
        <row r="1062">
          <cell r="A1062" t="str">
            <v>001.17.03840</v>
          </cell>
          <cell r="B1062" t="str">
            <v>Fornecimento e instalação de refletor com lâmpada vapor metálico - 2.000w, completo</v>
          </cell>
          <cell r="C1062" t="str">
            <v>CJ</v>
          </cell>
          <cell r="D1062">
            <v>1</v>
          </cell>
          <cell r="E1062">
            <v>1703.3065999999999</v>
          </cell>
          <cell r="F1062">
            <v>1703.3</v>
          </cell>
        </row>
        <row r="1063">
          <cell r="A1063" t="str">
            <v>001.17.03860</v>
          </cell>
          <cell r="B1063"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063" t="str">
            <v>CJ</v>
          </cell>
          <cell r="D1063">
            <v>1</v>
          </cell>
          <cell r="E1063">
            <v>65.816599999999994</v>
          </cell>
          <cell r="F1063">
            <v>65.81</v>
          </cell>
        </row>
        <row r="1064">
          <cell r="A1064" t="str">
            <v>001.17.03880</v>
          </cell>
          <cell r="B1064"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064" t="str">
            <v>CJ</v>
          </cell>
          <cell r="D1064">
            <v>1</v>
          </cell>
          <cell r="E1064">
            <v>70.826599999999999</v>
          </cell>
          <cell r="F1064">
            <v>70.819999999999993</v>
          </cell>
        </row>
        <row r="1065">
          <cell r="A1065" t="str">
            <v>001.17.03900</v>
          </cell>
          <cell r="B1065"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065" t="str">
            <v>CJ</v>
          </cell>
          <cell r="D1065">
            <v>1</v>
          </cell>
          <cell r="E1065">
            <v>67.4666</v>
          </cell>
          <cell r="F1065">
            <v>67.459999999999994</v>
          </cell>
        </row>
        <row r="1066">
          <cell r="A1066" t="str">
            <v>001.17.03920</v>
          </cell>
          <cell r="B1066"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066" t="str">
            <v>CJ</v>
          </cell>
          <cell r="D1066">
            <v>1</v>
          </cell>
          <cell r="E1066">
            <v>128.4033</v>
          </cell>
          <cell r="F1066">
            <v>128.4</v>
          </cell>
        </row>
        <row r="1067">
          <cell r="A1067" t="str">
            <v>001.17.03940</v>
          </cell>
          <cell r="B1067"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067" t="str">
            <v>CJ</v>
          </cell>
          <cell r="D1067">
            <v>1</v>
          </cell>
          <cell r="E1067">
            <v>173.26329999999999</v>
          </cell>
          <cell r="F1067">
            <v>173.26</v>
          </cell>
        </row>
        <row r="1068">
          <cell r="A1068" t="str">
            <v>001.17.03960</v>
          </cell>
          <cell r="B1068" t="str">
            <v>Fornecimento e instalação de luminária a prova de tempo, gases, vapores com corpo e rede de proteção em alumínio com difusor em vidro boro silicato rosqueado ao corpo, e lâmpada de 1x100w/127v incandescente</v>
          </cell>
          <cell r="C1068" t="str">
            <v>CJ</v>
          </cell>
          <cell r="D1068">
            <v>1</v>
          </cell>
          <cell r="E1068">
            <v>65.286600000000007</v>
          </cell>
          <cell r="F1068">
            <v>65.28</v>
          </cell>
        </row>
        <row r="1069">
          <cell r="A1069" t="str">
            <v>001.17.03980</v>
          </cell>
          <cell r="B1069" t="str">
            <v>Fornecimento e instalação de luminária a prova de tempo, gases, vapores com corpo e rede de proteção em alumínio com difusor em vidro boro silicato rosqueado ao corpo, e lâmpada de 1x160w/127v - mista</v>
          </cell>
          <cell r="C1069" t="str">
            <v>CJ</v>
          </cell>
          <cell r="D1069">
            <v>1</v>
          </cell>
          <cell r="E1069">
            <v>72.616600000000005</v>
          </cell>
          <cell r="F1069">
            <v>72.61</v>
          </cell>
        </row>
        <row r="1070">
          <cell r="A1070" t="str">
            <v>001.17.04000</v>
          </cell>
          <cell r="B1070" t="str">
            <v>Fornecimento e instalação de luminária a prova de tempo, gases, vapores com corpo e rede de proteção em alumínio com difusor em vidro boro silicato rosqueado ao corpo, e lâmpada de 1x250w/220v - mista</v>
          </cell>
          <cell r="C1070" t="str">
            <v>CJ</v>
          </cell>
          <cell r="D1070">
            <v>1</v>
          </cell>
          <cell r="E1070">
            <v>77.626599999999996</v>
          </cell>
          <cell r="F1070">
            <v>77.62</v>
          </cell>
        </row>
        <row r="1071">
          <cell r="A1071" t="str">
            <v>001.17.04020</v>
          </cell>
          <cell r="B1071" t="str">
            <v>Fornecimento e instalação de luminária a prova de tempo, gases, vapores com corpo e rede de proteção em alumínio com difusor em vidro boro silicato rosqueado ao corpo, e lâmpada de 1x250w/220v - com vapor de mercúrio e reator</v>
          </cell>
          <cell r="C1071" t="str">
            <v>CJ</v>
          </cell>
          <cell r="D1071">
            <v>1</v>
          </cell>
          <cell r="E1071">
            <v>135.20330000000001</v>
          </cell>
          <cell r="F1071">
            <v>135.19999999999999</v>
          </cell>
        </row>
        <row r="1072">
          <cell r="A1072" t="str">
            <v>001.17.04040</v>
          </cell>
          <cell r="B1072" t="str">
            <v>Fornecimento e instalação de luminária a prova de tempo gase vapores pos tipo aramoela com corpo e rede prote em alumínio com difusor de vidro boro silicato rosqueado ao corpo e com lâmpada  de 1x100w/127v incand</v>
          </cell>
          <cell r="C1072" t="str">
            <v>CJ</v>
          </cell>
          <cell r="D1072">
            <v>1</v>
          </cell>
          <cell r="E1072">
            <v>90.836600000000004</v>
          </cell>
          <cell r="F1072">
            <v>90.83</v>
          </cell>
        </row>
        <row r="1073">
          <cell r="A1073" t="str">
            <v>001.17.04060</v>
          </cell>
          <cell r="B1073" t="str">
            <v>Fornecimento e instalação de luminária a prova de tempo gase vapores pos tipo aramoela com corpo e rede prote em alumínio com difusor de vidro boro silicato rosqueado ao corpo e com lâmpada  de 1x160w/220v mista</v>
          </cell>
          <cell r="C1073" t="str">
            <v>CJ</v>
          </cell>
          <cell r="D1073">
            <v>1</v>
          </cell>
          <cell r="E1073">
            <v>98.166600000000003</v>
          </cell>
          <cell r="F1073">
            <v>98.16</v>
          </cell>
        </row>
        <row r="1074">
          <cell r="A1074" t="str">
            <v>001.17.04080</v>
          </cell>
          <cell r="B1074" t="str">
            <v>Fornecimento e instalação de luminária a prova de tempo gase vapores pos tipo aramoela com corpo e rede prote em alumínio com difusor de vidro boro silicato rosqueado ao corpo e com lâmpada  de 1x250w/220v mista</v>
          </cell>
          <cell r="C1074" t="str">
            <v>CJ</v>
          </cell>
          <cell r="D1074">
            <v>1</v>
          </cell>
          <cell r="E1074">
            <v>103.17659999999999</v>
          </cell>
          <cell r="F1074">
            <v>103.17</v>
          </cell>
        </row>
        <row r="1075">
          <cell r="A1075" t="str">
            <v>001.17.04100</v>
          </cell>
          <cell r="B1075" t="str">
            <v>Fornecimento e instalação de luminária a prova de tempo gase vapores pos tipo aramoela com corpo e rede prote em alumínio com difusor de vidro boro silicato rosqueado ao corpo e com lâmpada  de 1x250w/220v vapor de mercúrio com reator</v>
          </cell>
          <cell r="C1075" t="str">
            <v>CJ</v>
          </cell>
          <cell r="D1075">
            <v>1</v>
          </cell>
          <cell r="E1075">
            <v>160.7533</v>
          </cell>
          <cell r="F1075">
            <v>160.75</v>
          </cell>
        </row>
        <row r="1076">
          <cell r="A1076" t="str">
            <v>001.17.04120</v>
          </cell>
          <cell r="B1076" t="str">
            <v>Fornecimento e instalação de conjunto de iluminação para quadra de esportes formado por 03 projetores hermeticamente fechados para uso ao tempo fixados em cantoneira metálica de 63.5x63.5x6.4x140 mm inclusive abraçadeira, mão francesa montado em poste c</v>
          </cell>
          <cell r="C1076" t="str">
            <v>CJ</v>
          </cell>
          <cell r="D1076">
            <v>1</v>
          </cell>
          <cell r="E1076">
            <v>989.64179999999999</v>
          </cell>
          <cell r="F1076">
            <v>989.64</v>
          </cell>
        </row>
        <row r="1077">
          <cell r="A1077" t="str">
            <v>001.17.04140</v>
          </cell>
          <cell r="B1077" t="str">
            <v>Fornecimento e instalação de proj. ext. retangular c/ 01 lâmpada vapor de sódio inclusive reator e ingnitor</v>
          </cell>
          <cell r="C1077" t="str">
            <v>CJ</v>
          </cell>
          <cell r="D1077">
            <v>1</v>
          </cell>
          <cell r="E1077">
            <v>22.203299999999999</v>
          </cell>
          <cell r="F1077">
            <v>22.2</v>
          </cell>
        </row>
        <row r="1078">
          <cell r="A1078" t="str">
            <v>001.17.04160</v>
          </cell>
          <cell r="B1078" t="str">
            <v>Fornecimento e instalação de luminária - ref. monitallo - ar - 0910-01 verde delta c/ lampadas incandescente até 100w-127v-demais acessórios</v>
          </cell>
          <cell r="C1078" t="str">
            <v>CJ</v>
          </cell>
          <cell r="D1078">
            <v>1</v>
          </cell>
          <cell r="E1078">
            <v>9.3193000000000001</v>
          </cell>
          <cell r="F1078">
            <v>9.31</v>
          </cell>
        </row>
        <row r="1079">
          <cell r="A1079" t="str">
            <v>001.17.04180</v>
          </cell>
          <cell r="B1079" t="str">
            <v>Fornecimento e instalação de luminária tipo plafonier de embutir na laje c/ 1 lampada incandescente de 100w/120v c/proteção de fero e vidro inquebrável</v>
          </cell>
          <cell r="C1079" t="str">
            <v>CJ</v>
          </cell>
          <cell r="D1079">
            <v>1</v>
          </cell>
          <cell r="E1079">
            <v>11.4993</v>
          </cell>
          <cell r="F1079">
            <v>11.49</v>
          </cell>
        </row>
        <row r="1080">
          <cell r="A1080" t="str">
            <v>001.17.04200</v>
          </cell>
          <cell r="B1080" t="str">
            <v>Fornecimento e instalação de luminária mod. aw-10 da alpha equip. elet. ltda ou similar  para uma lâmpada inc. de 100 w</v>
          </cell>
          <cell r="C1080" t="str">
            <v>UN</v>
          </cell>
          <cell r="D1080">
            <v>1</v>
          </cell>
          <cell r="E1080">
            <v>27.569299999999998</v>
          </cell>
          <cell r="F1080">
            <v>27.56</v>
          </cell>
        </row>
        <row r="1081">
          <cell r="A1081" t="str">
            <v>001.17.04220</v>
          </cell>
          <cell r="B1081" t="str">
            <v>Fornecimento e instalação de luminária fluorescente tubolit caramelo duas lampadas de 20w c/ 01 reator duplo de 20w-127v-60hz de afp e pr demais acessórios</v>
          </cell>
          <cell r="C1081" t="str">
            <v>CJ</v>
          </cell>
          <cell r="D1081">
            <v>1</v>
          </cell>
          <cell r="E1081">
            <v>49.704000000000001</v>
          </cell>
          <cell r="F1081">
            <v>49.7</v>
          </cell>
        </row>
        <row r="1082">
          <cell r="A1082" t="str">
            <v>001.17.04240</v>
          </cell>
          <cell r="B1082" t="str">
            <v>Fornecimento e instalação de luminária tubular fina sistema contínuo c/ 01 lâmpada fluorescente e reator eletrônico afp/pr inclusive conexões (uniões, curvas, etc.), 1x40 w</v>
          </cell>
          <cell r="C1082" t="str">
            <v>UN</v>
          </cell>
          <cell r="D1082">
            <v>1</v>
          </cell>
          <cell r="E1082">
            <v>65.836600000000004</v>
          </cell>
          <cell r="F1082">
            <v>65.83</v>
          </cell>
        </row>
        <row r="1083">
          <cell r="A1083" t="str">
            <v>001.17.04260</v>
          </cell>
          <cell r="B1083" t="str">
            <v>Fornecimento e instalação de luminária denom. cris de 15w/127v ref. 11014 c/ lâmpada 15w-127v</v>
          </cell>
          <cell r="C1083" t="str">
            <v>CJ</v>
          </cell>
          <cell r="D1083">
            <v>1</v>
          </cell>
          <cell r="E1083">
            <v>26.189299999999999</v>
          </cell>
          <cell r="F1083">
            <v>26.18</v>
          </cell>
        </row>
        <row r="1084">
          <cell r="A1084" t="str">
            <v>001.17.04280</v>
          </cell>
          <cell r="B1084" t="str">
            <v>Fornecimento e instalação de conjunto iluminação pública formado por 02 luminárias fechadas (02 pétalas) mod. hrc 612 philips ou similar com suporte zxp 613, lâmpada de vapor de mercúrio 250 w e reator afp, montado em poste de altura 10 m fixado em base</v>
          </cell>
          <cell r="C1084" t="str">
            <v>CJ</v>
          </cell>
          <cell r="D1084">
            <v>1</v>
          </cell>
          <cell r="E1084">
            <v>987.58910000000003</v>
          </cell>
          <cell r="F1084">
            <v>987.58</v>
          </cell>
        </row>
        <row r="1085">
          <cell r="A1085" t="str">
            <v>001.17.04300</v>
          </cell>
          <cell r="B1085" t="str">
            <v>Fornecimento e instalaçãod e luminária incandescente de embutir 1x60w, marca claro ou similar</v>
          </cell>
          <cell r="C1085" t="str">
            <v>UN</v>
          </cell>
          <cell r="D1085">
            <v>1</v>
          </cell>
          <cell r="E1085">
            <v>12.109299999999999</v>
          </cell>
          <cell r="F1085">
            <v>12.1</v>
          </cell>
        </row>
        <row r="1086">
          <cell r="A1086" t="str">
            <v>001.17.04320</v>
          </cell>
          <cell r="B1086" t="str">
            <v>Fornecimento e instalação de luminária tipo spot 1x60w, marca clarão ou similar</v>
          </cell>
          <cell r="C1086" t="str">
            <v>UN</v>
          </cell>
          <cell r="D1086">
            <v>1</v>
          </cell>
          <cell r="E1086">
            <v>15.8393</v>
          </cell>
          <cell r="F1086">
            <v>15.83</v>
          </cell>
        </row>
        <row r="1087">
          <cell r="A1087" t="str">
            <v>001.17.04340</v>
          </cell>
          <cell r="B1087" t="str">
            <v>Fornecimento e instalação de luminária bloco autônomo de iluminação de emergência com 2 projetores</v>
          </cell>
          <cell r="C1087" t="str">
            <v>UN</v>
          </cell>
          <cell r="D1087">
            <v>1</v>
          </cell>
          <cell r="E1087">
            <v>153.61840000000001</v>
          </cell>
          <cell r="F1087">
            <v>153.61000000000001</v>
          </cell>
        </row>
        <row r="1088">
          <cell r="A1088" t="str">
            <v>001.17.04360</v>
          </cell>
          <cell r="B1088" t="str">
            <v>Fornecimento e instalação de lâmpada vapor de sódio 250w</v>
          </cell>
          <cell r="C1088" t="str">
            <v>UN</v>
          </cell>
          <cell r="D1088">
            <v>1</v>
          </cell>
          <cell r="E1088">
            <v>37.559199999999997</v>
          </cell>
          <cell r="F1088">
            <v>37.549999999999997</v>
          </cell>
        </row>
        <row r="1089">
          <cell r="A1089" t="str">
            <v>001.17.04380</v>
          </cell>
          <cell r="B1089" t="str">
            <v>Fornecimento e instalação de lâmpada fluorescente pl com reator - 25w/127v</v>
          </cell>
          <cell r="C1089" t="str">
            <v>UN</v>
          </cell>
          <cell r="D1089">
            <v>1</v>
          </cell>
          <cell r="E1089">
            <v>14.181800000000001</v>
          </cell>
          <cell r="F1089">
            <v>14.18</v>
          </cell>
        </row>
        <row r="1090">
          <cell r="A1090" t="str">
            <v>001.17.04400</v>
          </cell>
          <cell r="B1090" t="str">
            <v>Fornecimento e instalação de lâmpada mista 160w/220v</v>
          </cell>
          <cell r="C1090" t="str">
            <v>UN</v>
          </cell>
          <cell r="D1090">
            <v>1</v>
          </cell>
          <cell r="E1090">
            <v>9.1417999999999999</v>
          </cell>
          <cell r="F1090">
            <v>9.14</v>
          </cell>
        </row>
        <row r="1091">
          <cell r="A1091" t="str">
            <v>001.17.04420</v>
          </cell>
          <cell r="B1091" t="str">
            <v>Fornecimento e instalação de lâmpada mista 250w/220v</v>
          </cell>
          <cell r="C1091" t="str">
            <v>UN</v>
          </cell>
          <cell r="D1091">
            <v>1</v>
          </cell>
          <cell r="E1091">
            <v>14.1518</v>
          </cell>
          <cell r="F1091">
            <v>14.15</v>
          </cell>
        </row>
        <row r="1092">
          <cell r="A1092" t="str">
            <v>001.17.04440</v>
          </cell>
          <cell r="B1092" t="str">
            <v>Fornecimento e instalação de lâmpada mista 500w/220v</v>
          </cell>
          <cell r="C1092" t="str">
            <v>UN</v>
          </cell>
          <cell r="D1092">
            <v>1</v>
          </cell>
          <cell r="E1092">
            <v>26.876899999999999</v>
          </cell>
          <cell r="F1092">
            <v>26.87</v>
          </cell>
        </row>
        <row r="1093">
          <cell r="A1093" t="str">
            <v>001.17.04460</v>
          </cell>
          <cell r="B1093" t="str">
            <v>Fornecimento e instalação de lâmpada hospitalar p/ sala cirurgica "seyalitica" 250w/220v</v>
          </cell>
          <cell r="C1093" t="str">
            <v>UN</v>
          </cell>
          <cell r="D1093">
            <v>1</v>
          </cell>
          <cell r="E1093">
            <v>31.559200000000001</v>
          </cell>
          <cell r="F1093">
            <v>31.55</v>
          </cell>
        </row>
        <row r="1094">
          <cell r="A1094" t="str">
            <v>001.17.04480</v>
          </cell>
          <cell r="B1094" t="str">
            <v>Fornecimento e instalação de lâmpada a vapor de mercúrio de alta pressão 400 w</v>
          </cell>
          <cell r="C1094" t="str">
            <v>UN</v>
          </cell>
          <cell r="D1094">
            <v>1</v>
          </cell>
          <cell r="E1094">
            <v>28.199200000000001</v>
          </cell>
          <cell r="F1094">
            <v>28.19</v>
          </cell>
        </row>
        <row r="1095">
          <cell r="A1095" t="str">
            <v>001.17.04500</v>
          </cell>
          <cell r="B1095" t="str">
            <v>Fornecimento e instalação de lâmpada incandescente 60 w</v>
          </cell>
          <cell r="C1095" t="str">
            <v>UN</v>
          </cell>
          <cell r="D1095">
            <v>1</v>
          </cell>
          <cell r="E1095">
            <v>1.4918</v>
          </cell>
          <cell r="F1095">
            <v>1.49</v>
          </cell>
        </row>
        <row r="1096">
          <cell r="A1096" t="str">
            <v>001.17.04520</v>
          </cell>
          <cell r="B1096" t="str">
            <v>Fornecimento e instalação de lâmpada incandescente 100 w</v>
          </cell>
          <cell r="C1096" t="str">
            <v>UN</v>
          </cell>
          <cell r="D1096">
            <v>1</v>
          </cell>
          <cell r="E1096">
            <v>1.8118000000000001</v>
          </cell>
          <cell r="F1096">
            <v>1.81</v>
          </cell>
        </row>
        <row r="1097">
          <cell r="A1097" t="str">
            <v>001.17.04540</v>
          </cell>
          <cell r="B1097" t="str">
            <v>Fornecimento e instalação de lâmpada incandescente 150 w</v>
          </cell>
          <cell r="C1097" t="str">
            <v>UN</v>
          </cell>
          <cell r="D1097">
            <v>1</v>
          </cell>
          <cell r="E1097">
            <v>2.2618</v>
          </cell>
          <cell r="F1097">
            <v>2.2599999999999998</v>
          </cell>
        </row>
        <row r="1098">
          <cell r="A1098" t="str">
            <v>001.17.04560</v>
          </cell>
          <cell r="B1098" t="str">
            <v>Fornecimento e instalação de lâmpada incandescente 200 w</v>
          </cell>
          <cell r="C1098" t="str">
            <v>UN</v>
          </cell>
          <cell r="D1098">
            <v>1</v>
          </cell>
          <cell r="E1098">
            <v>2.8818000000000001</v>
          </cell>
          <cell r="F1098">
            <v>2.88</v>
          </cell>
        </row>
        <row r="1099">
          <cell r="A1099" t="str">
            <v>001.17.04580</v>
          </cell>
          <cell r="B1099" t="str">
            <v>Fornecimento e instalação de lâmpada incandescente 20 w</v>
          </cell>
          <cell r="C1099" t="str">
            <v>UN</v>
          </cell>
          <cell r="D1099">
            <v>1</v>
          </cell>
          <cell r="E1099">
            <v>3.8917999999999999</v>
          </cell>
          <cell r="F1099">
            <v>3.89</v>
          </cell>
        </row>
        <row r="1100">
          <cell r="A1100" t="str">
            <v>001.17.04600</v>
          </cell>
          <cell r="B1100" t="str">
            <v>Fornecimento e instalação de lâmpada incandescente 40 w</v>
          </cell>
          <cell r="C1100" t="str">
            <v>UN</v>
          </cell>
          <cell r="D1100">
            <v>1</v>
          </cell>
          <cell r="E1100">
            <v>3.8917999999999999</v>
          </cell>
          <cell r="F1100">
            <v>3.89</v>
          </cell>
        </row>
        <row r="1101">
          <cell r="A1101" t="str">
            <v>001.17.04620</v>
          </cell>
          <cell r="B1101" t="str">
            <v>Fornecimento e instalação de lâmpada incandescente 65 w</v>
          </cell>
          <cell r="C1101" t="str">
            <v>UN</v>
          </cell>
          <cell r="D1101">
            <v>1</v>
          </cell>
          <cell r="E1101">
            <v>5.4618000000000002</v>
          </cell>
          <cell r="F1101">
            <v>5.46</v>
          </cell>
        </row>
        <row r="1102">
          <cell r="A1102" t="str">
            <v>001.17.04640</v>
          </cell>
          <cell r="B1102" t="str">
            <v>Fornecimento e instalação de lâmpada incandescente 105 w</v>
          </cell>
          <cell r="C1102" t="str">
            <v>UN</v>
          </cell>
          <cell r="D1102">
            <v>1</v>
          </cell>
          <cell r="E1102">
            <v>5.4618000000000002</v>
          </cell>
          <cell r="F1102">
            <v>5.46</v>
          </cell>
        </row>
        <row r="1103">
          <cell r="A1103" t="str">
            <v>001.17.04660</v>
          </cell>
          <cell r="B1103" t="str">
            <v>Fornecimento e instalação de soquete de porcelana para lâmpada incandescente</v>
          </cell>
          <cell r="C1103" t="str">
            <v>UN</v>
          </cell>
          <cell r="D1103">
            <v>1</v>
          </cell>
          <cell r="E1103">
            <v>2.1537000000000002</v>
          </cell>
          <cell r="F1103">
            <v>2.15</v>
          </cell>
        </row>
        <row r="1104">
          <cell r="A1104" t="str">
            <v>001.17.04680</v>
          </cell>
          <cell r="B1104" t="str">
            <v>Fornecimento e instalação de baquelite s/ chave p/ lâmpada incandescente</v>
          </cell>
          <cell r="C1104" t="str">
            <v>UN</v>
          </cell>
          <cell r="D1104">
            <v>1</v>
          </cell>
          <cell r="E1104">
            <v>2.1937000000000002</v>
          </cell>
          <cell r="F1104">
            <v>2.19</v>
          </cell>
        </row>
        <row r="1105">
          <cell r="A1105" t="str">
            <v>001.17.04700</v>
          </cell>
          <cell r="B1105" t="str">
            <v>Fornecimento e instalação de baquelite c/ chave p/ lâmpada incandescente</v>
          </cell>
          <cell r="C1105" t="str">
            <v>UN</v>
          </cell>
          <cell r="D1105">
            <v>1</v>
          </cell>
          <cell r="E1105">
            <v>2.6837</v>
          </cell>
          <cell r="F1105">
            <v>2.68</v>
          </cell>
        </row>
        <row r="1106">
          <cell r="A1106" t="str">
            <v>001.17.04720</v>
          </cell>
          <cell r="B1106" t="str">
            <v>Fornecimento e instalação de soquete p/ lâmpada fluorescente</v>
          </cell>
          <cell r="C1106" t="str">
            <v>UN</v>
          </cell>
          <cell r="D1106">
            <v>1</v>
          </cell>
          <cell r="E1106">
            <v>2.2353000000000001</v>
          </cell>
          <cell r="F1106">
            <v>2.23</v>
          </cell>
        </row>
        <row r="1107">
          <cell r="A1107" t="str">
            <v>001.17.04740</v>
          </cell>
          <cell r="B1107" t="str">
            <v>Fornecimento e instalação de soquete de porcelana 30 x 30</v>
          </cell>
          <cell r="C1107" t="str">
            <v>UN</v>
          </cell>
          <cell r="D1107">
            <v>1</v>
          </cell>
          <cell r="E1107">
            <v>1.1236999999999999</v>
          </cell>
          <cell r="F1107">
            <v>1.1200000000000001</v>
          </cell>
        </row>
        <row r="1108">
          <cell r="A1108" t="str">
            <v>001.17.04760</v>
          </cell>
          <cell r="B1108" t="str">
            <v>Fornecimento e instalação de soquete de porcelana com polo externo</v>
          </cell>
          <cell r="C1108" t="str">
            <v>UN</v>
          </cell>
          <cell r="D1108">
            <v>1</v>
          </cell>
          <cell r="E1108">
            <v>1.6353</v>
          </cell>
          <cell r="F1108">
            <v>1.63</v>
          </cell>
        </row>
        <row r="1109">
          <cell r="A1109" t="str">
            <v>001.17.04780</v>
          </cell>
          <cell r="B1109" t="str">
            <v>Fornecimento e instalação de roldana de plástico c/ parafuso p/ fixar em madeira de 1/2 pol.</v>
          </cell>
          <cell r="C1109" t="str">
            <v>UN</v>
          </cell>
          <cell r="D1109">
            <v>1</v>
          </cell>
          <cell r="E1109">
            <v>1.0737000000000001</v>
          </cell>
          <cell r="F1109">
            <v>1.07</v>
          </cell>
        </row>
        <row r="1110">
          <cell r="A1110" t="str">
            <v>001.17.04800</v>
          </cell>
          <cell r="B1110" t="str">
            <v>Fornecimento e instalação de roldana de plástico c/ parafuso p/ fixar em madeira de 3/4 pol.</v>
          </cell>
          <cell r="C1110" t="str">
            <v>UN</v>
          </cell>
          <cell r="D1110">
            <v>1</v>
          </cell>
          <cell r="E1110">
            <v>1.0936999999999999</v>
          </cell>
          <cell r="F1110">
            <v>1.0900000000000001</v>
          </cell>
        </row>
        <row r="1111">
          <cell r="A1111" t="str">
            <v>001.17.04820</v>
          </cell>
          <cell r="B1111" t="str">
            <v>Fornecimento e instalação de braçadeira 3/4" p/ eletroduto</v>
          </cell>
          <cell r="C1111" t="str">
            <v>UN</v>
          </cell>
          <cell r="D1111">
            <v>1</v>
          </cell>
          <cell r="E1111">
            <v>1.1236999999999999</v>
          </cell>
          <cell r="F1111">
            <v>1.1200000000000001</v>
          </cell>
        </row>
        <row r="1112">
          <cell r="A1112" t="str">
            <v>001.17.04840</v>
          </cell>
          <cell r="B1112" t="str">
            <v>Fornecimento e instalação de braçadeira 1" p/ eletroduto</v>
          </cell>
          <cell r="C1112" t="str">
            <v>UN</v>
          </cell>
          <cell r="D1112">
            <v>1</v>
          </cell>
          <cell r="E1112">
            <v>1.6853</v>
          </cell>
          <cell r="F1112">
            <v>1.68</v>
          </cell>
        </row>
        <row r="1113">
          <cell r="A1113" t="str">
            <v>001.17.04860</v>
          </cell>
          <cell r="B1113" t="str">
            <v>Fornecimento e instalação de braçadeira 1/2" p/ eletroduto</v>
          </cell>
          <cell r="C1113" t="str">
            <v>UN</v>
          </cell>
          <cell r="D1113">
            <v>1</v>
          </cell>
          <cell r="E1113">
            <v>1.1236999999999999</v>
          </cell>
          <cell r="F1113">
            <v>1.1200000000000001</v>
          </cell>
        </row>
        <row r="1114">
          <cell r="A1114" t="str">
            <v>001.17.04880</v>
          </cell>
          <cell r="B1114" t="str">
            <v>Fornecimento e instalação de braçadeira 2" p/ eletroduto</v>
          </cell>
          <cell r="C1114" t="str">
            <v>UN</v>
          </cell>
          <cell r="D1114">
            <v>1</v>
          </cell>
          <cell r="E1114">
            <v>2.2974000000000001</v>
          </cell>
          <cell r="F1114">
            <v>2.29</v>
          </cell>
        </row>
        <row r="1115">
          <cell r="A1115" t="str">
            <v>001.17.04900</v>
          </cell>
          <cell r="B1115" t="str">
            <v>Fornecimento e instalação de braçadeira p/ eletroduto tipo unha de pvc, c/01 parafuso de d=25 mm (3/4")</v>
          </cell>
          <cell r="C1115" t="str">
            <v>UN</v>
          </cell>
          <cell r="D1115">
            <v>1</v>
          </cell>
          <cell r="E1115">
            <v>1.4237</v>
          </cell>
          <cell r="F1115">
            <v>1.42</v>
          </cell>
        </row>
        <row r="1116">
          <cell r="A1116" t="str">
            <v>001.17.04920</v>
          </cell>
          <cell r="B1116" t="str">
            <v>Fornecimento e instalação de reator convencional 20w</v>
          </cell>
          <cell r="C1116" t="str">
            <v>UN</v>
          </cell>
          <cell r="D1116">
            <v>1</v>
          </cell>
          <cell r="E1116">
            <v>6.3574000000000002</v>
          </cell>
          <cell r="F1116">
            <v>6.35</v>
          </cell>
        </row>
        <row r="1117">
          <cell r="A1117" t="str">
            <v>001.17.04940</v>
          </cell>
          <cell r="B1117" t="str">
            <v>Fornecimento e instalação de reator convencional 40w</v>
          </cell>
          <cell r="C1117" t="str">
            <v>UN</v>
          </cell>
          <cell r="D1117">
            <v>1</v>
          </cell>
          <cell r="E1117">
            <v>12.837400000000001</v>
          </cell>
          <cell r="F1117">
            <v>12.83</v>
          </cell>
        </row>
        <row r="1118">
          <cell r="A1118" t="str">
            <v>001.17.04960</v>
          </cell>
          <cell r="B1118" t="str">
            <v>Fornecimento e instalação de reator convencional 65w</v>
          </cell>
          <cell r="C1118" t="str">
            <v>UN</v>
          </cell>
          <cell r="D1118">
            <v>1</v>
          </cell>
          <cell r="E1118">
            <v>15.0474</v>
          </cell>
          <cell r="F1118">
            <v>15.04</v>
          </cell>
        </row>
        <row r="1119">
          <cell r="A1119" t="str">
            <v>001.17.04980</v>
          </cell>
          <cell r="B1119" t="str">
            <v>Fornecimento e instalação de reator convencional 105w</v>
          </cell>
          <cell r="C1119" t="str">
            <v>UN</v>
          </cell>
          <cell r="D1119">
            <v>1</v>
          </cell>
          <cell r="E1119">
            <v>37.367400000000004</v>
          </cell>
          <cell r="F1119">
            <v>37.36</v>
          </cell>
        </row>
        <row r="1120">
          <cell r="A1120" t="str">
            <v>001.17.05000</v>
          </cell>
          <cell r="B1120" t="str">
            <v>Fornecimento e instalação de reator rvm para lampada vapor de mercurio 250 w</v>
          </cell>
          <cell r="C1120" t="str">
            <v>UN</v>
          </cell>
          <cell r="D1120">
            <v>1</v>
          </cell>
          <cell r="E1120">
            <v>57.6066</v>
          </cell>
          <cell r="F1120">
            <v>57.6</v>
          </cell>
        </row>
        <row r="1121">
          <cell r="A1121" t="str">
            <v>001.17.05020</v>
          </cell>
          <cell r="B1121" t="str">
            <v>Fornecimento e instalação de reator rvm 400b26 da philips</v>
          </cell>
          <cell r="C1121" t="str">
            <v>UN</v>
          </cell>
          <cell r="D1121">
            <v>1</v>
          </cell>
          <cell r="E1121">
            <v>90.436599999999999</v>
          </cell>
          <cell r="F1121">
            <v>90.43</v>
          </cell>
        </row>
        <row r="1122">
          <cell r="A1122" t="str">
            <v>001.17.05040</v>
          </cell>
          <cell r="B1122" t="str">
            <v>Fornecimento e instalação de reator simples partida rápida 20w/110v</v>
          </cell>
          <cell r="C1122" t="str">
            <v>UN</v>
          </cell>
          <cell r="D1122">
            <v>1</v>
          </cell>
          <cell r="E1122">
            <v>12.9474</v>
          </cell>
          <cell r="F1122">
            <v>12.94</v>
          </cell>
        </row>
        <row r="1123">
          <cell r="A1123" t="str">
            <v>001.17.05060</v>
          </cell>
          <cell r="B1123" t="str">
            <v>Fornecimento e instalação de reator simples partida rápida 40w/110v</v>
          </cell>
          <cell r="C1123" t="str">
            <v>UN</v>
          </cell>
          <cell r="D1123">
            <v>1</v>
          </cell>
          <cell r="E1123">
            <v>20.577400000000001</v>
          </cell>
          <cell r="F1123">
            <v>20.57</v>
          </cell>
        </row>
        <row r="1124">
          <cell r="A1124" t="str">
            <v>001.17.05080</v>
          </cell>
          <cell r="B1124" t="str">
            <v>Fornecimento e instalação de reator duplo partida rápida 20w/110v</v>
          </cell>
          <cell r="C1124" t="str">
            <v>UN</v>
          </cell>
          <cell r="D1124">
            <v>1</v>
          </cell>
          <cell r="E1124">
            <v>37.4011</v>
          </cell>
          <cell r="F1124">
            <v>37.4</v>
          </cell>
        </row>
        <row r="1125">
          <cell r="A1125" t="str">
            <v>001.17.05100</v>
          </cell>
          <cell r="B1125" t="str">
            <v>Fornecimento e instalação de reator duplo partida rápida 40w/110v para lampada fluorescente</v>
          </cell>
          <cell r="C1125" t="str">
            <v>UN</v>
          </cell>
          <cell r="D1125">
            <v>1</v>
          </cell>
          <cell r="E1125">
            <v>37.4011</v>
          </cell>
          <cell r="F1125">
            <v>37.4</v>
          </cell>
        </row>
        <row r="1126">
          <cell r="A1126" t="str">
            <v>001.17.05120</v>
          </cell>
          <cell r="B1126" t="str">
            <v>Fornecimento e instalação de reator simples partida rápida 20w/220v</v>
          </cell>
          <cell r="C1126" t="str">
            <v>UN</v>
          </cell>
          <cell r="D1126">
            <v>1</v>
          </cell>
          <cell r="E1126">
            <v>12.9474</v>
          </cell>
          <cell r="F1126">
            <v>12.94</v>
          </cell>
        </row>
        <row r="1127">
          <cell r="A1127" t="str">
            <v>001.17.05140</v>
          </cell>
          <cell r="B1127" t="str">
            <v>Fornecimento e instalaçao de reator simples partida rápida 40w/220v</v>
          </cell>
          <cell r="C1127" t="str">
            <v>UN</v>
          </cell>
          <cell r="D1127">
            <v>1</v>
          </cell>
          <cell r="E1127">
            <v>20.577400000000001</v>
          </cell>
          <cell r="F1127">
            <v>20.57</v>
          </cell>
        </row>
        <row r="1128">
          <cell r="A1128" t="str">
            <v>001.17.05160</v>
          </cell>
          <cell r="B1128" t="str">
            <v>Fornecimento e instalação de reator duplo partida rápida 20w/220v</v>
          </cell>
          <cell r="C1128" t="str">
            <v>UN</v>
          </cell>
          <cell r="D1128">
            <v>1</v>
          </cell>
          <cell r="E1128">
            <v>21.601099999999999</v>
          </cell>
          <cell r="F1128">
            <v>21.6</v>
          </cell>
        </row>
        <row r="1129">
          <cell r="A1129" t="str">
            <v>001.17.05180</v>
          </cell>
          <cell r="B1129" t="str">
            <v>Fornecimento e instalação de reator duplo partida rápida 40w/220v</v>
          </cell>
          <cell r="C1129" t="str">
            <v>UN</v>
          </cell>
          <cell r="D1129">
            <v>1</v>
          </cell>
          <cell r="E1129">
            <v>34.751100000000001</v>
          </cell>
          <cell r="F1129">
            <v>34.75</v>
          </cell>
        </row>
        <row r="1130">
          <cell r="A1130" t="str">
            <v>001.17.05200</v>
          </cell>
          <cell r="B1130" t="str">
            <v>Fornecimento e instalação de braço em tubo de aço galvanizado a fogo para fixar em poste por meio de braçadeira diâm. ext. de 48 mm distância poste/luminária de1300 mm</v>
          </cell>
          <cell r="C1130" t="str">
            <v>UN</v>
          </cell>
          <cell r="D1130">
            <v>1</v>
          </cell>
          <cell r="E1130">
            <v>33.148400000000002</v>
          </cell>
          <cell r="F1130">
            <v>33.14</v>
          </cell>
        </row>
        <row r="1131">
          <cell r="A1131" t="str">
            <v>001.17.05220</v>
          </cell>
          <cell r="B1131" t="str">
            <v>Fornecimento e instalação de braço em tubo de aço galvanizado a fogo para fixar em poste por meio de braçadeira diâm. ext. de 48 mm distância poste/luminária de 1500 mm</v>
          </cell>
          <cell r="C1131" t="str">
            <v>UN</v>
          </cell>
          <cell r="D1131">
            <v>1</v>
          </cell>
          <cell r="E1131">
            <v>52.118400000000001</v>
          </cell>
          <cell r="F1131">
            <v>52.11</v>
          </cell>
        </row>
        <row r="1132">
          <cell r="A1132" t="str">
            <v>001.17.05240</v>
          </cell>
          <cell r="B1132" t="str">
            <v>Fornecimento e instalação de braço em tubo de aço galvanizado a fogo para fixar em poste por meio de braçadeira diâm. ext. de 48 mm distância poste/luminária de 2000 mm</v>
          </cell>
          <cell r="C1132" t="str">
            <v>UN</v>
          </cell>
          <cell r="D1132">
            <v>1</v>
          </cell>
          <cell r="E1132">
            <v>51.438400000000001</v>
          </cell>
          <cell r="F1132">
            <v>51.43</v>
          </cell>
        </row>
        <row r="1133">
          <cell r="A1133" t="str">
            <v>001.17.05260</v>
          </cell>
          <cell r="B1133" t="str">
            <v>Fornecimento e instalação de braço em tubo de aço galvanizado a fogo para fixar em poste por meio de braçadeira diâm. ext. de 48 mm distância poste/luminária de 2500 mm</v>
          </cell>
          <cell r="C1133" t="str">
            <v>UN</v>
          </cell>
          <cell r="D1133">
            <v>1</v>
          </cell>
          <cell r="E1133">
            <v>61.188400000000001</v>
          </cell>
          <cell r="F1133">
            <v>61.18</v>
          </cell>
        </row>
        <row r="1134">
          <cell r="A1134" t="str">
            <v>001.17.05280</v>
          </cell>
          <cell r="B1134" t="str">
            <v>Fornecimento e instalação de braçadeira em chapa de ferro galvanizado a fogo para fixação de braço em poste circular inclusive parafuso, diam 150.00 a 165.00mm</v>
          </cell>
          <cell r="C1134" t="str">
            <v>UN</v>
          </cell>
          <cell r="D1134">
            <v>1</v>
          </cell>
          <cell r="E1134">
            <v>11.308400000000001</v>
          </cell>
          <cell r="F1134">
            <v>11.3</v>
          </cell>
        </row>
        <row r="1135">
          <cell r="A1135" t="str">
            <v>001.17.05300</v>
          </cell>
          <cell r="B1135" t="str">
            <v>Fornecimento e instalação de braçadeira em chapa de ferro galvanizado a fogo para fixação de braço em poste circular inclusive parafuso, diam 165.00 a 180.00mm</v>
          </cell>
          <cell r="C1135" t="str">
            <v>UN</v>
          </cell>
          <cell r="D1135">
            <v>1</v>
          </cell>
          <cell r="E1135">
            <v>11.7384</v>
          </cell>
          <cell r="F1135">
            <v>11.73</v>
          </cell>
        </row>
        <row r="1136">
          <cell r="A1136" t="str">
            <v>001.17.05320</v>
          </cell>
          <cell r="B1136" t="str">
            <v>Fornecimento e instalação de braçadeira em chapa de ferro galvanizado a fogo para fixação de braço em poste circular inclusive parafuso, diam 180.00 a 200.00mm</v>
          </cell>
          <cell r="C1136" t="str">
            <v>UN</v>
          </cell>
          <cell r="D1136">
            <v>1</v>
          </cell>
          <cell r="E1136">
            <v>12.2384</v>
          </cell>
          <cell r="F1136">
            <v>12.23</v>
          </cell>
        </row>
        <row r="1137">
          <cell r="A1137" t="str">
            <v>001.17.05340</v>
          </cell>
          <cell r="B1137" t="str">
            <v>Fornecimento e instalação de poste circular cônico para luminária externa em tubo de aço pintado com zarcão sem janela fixado em base de concreto diâm.da ext. 58mm tipo reto com altura e base de fixação de 3360mm / 800mm</v>
          </cell>
          <cell r="C1137" t="str">
            <v>UN</v>
          </cell>
          <cell r="D1137">
            <v>1</v>
          </cell>
          <cell r="E1137">
            <v>132.6327</v>
          </cell>
          <cell r="F1137">
            <v>132.63</v>
          </cell>
        </row>
        <row r="1138">
          <cell r="A1138" t="str">
            <v>001.17.05360</v>
          </cell>
          <cell r="B1138" t="str">
            <v>Fornecimento e instalação de poste circular cônico para luminária externa em tubo de aço pintado com zarcão sem janela fixado em base de concreto diâm.da ext. 58mm tipo reto com altura e base de fixação de 5320mm / 1000mm</v>
          </cell>
          <cell r="C1138" t="str">
            <v>UN</v>
          </cell>
          <cell r="D1138">
            <v>1</v>
          </cell>
          <cell r="E1138">
            <v>206.5027</v>
          </cell>
          <cell r="F1138">
            <v>206.5</v>
          </cell>
        </row>
        <row r="1139">
          <cell r="A1139" t="str">
            <v>001.17.05380</v>
          </cell>
          <cell r="B1139" t="str">
            <v>Fornecimento e instalação de poste circular cônico para luminária externa em tubo de aço pintado com zarcão sem janela fixado em base de concreto diâm.da ext. 58mm tipo reto com altura e base de fixação de 6220mm / 1100mm</v>
          </cell>
          <cell r="C1139" t="str">
            <v>UN</v>
          </cell>
          <cell r="D1139">
            <v>1</v>
          </cell>
          <cell r="E1139">
            <v>256.50450000000001</v>
          </cell>
          <cell r="F1139">
            <v>256.5</v>
          </cell>
        </row>
        <row r="1140">
          <cell r="A1140" t="str">
            <v>001.17.05400</v>
          </cell>
          <cell r="B1140" t="str">
            <v>Fornecimento e instalação de poste circular cônico para luminária externa em tubo de aço pintado com zarcão sem janela fixado em base de concreto diâm.da ext. 58mm tipo reto com altura e base de fixação de 8180mm / 1300mm</v>
          </cell>
          <cell r="C1140" t="str">
            <v>UN</v>
          </cell>
          <cell r="D1140">
            <v>1</v>
          </cell>
          <cell r="E1140">
            <v>360.40010000000001</v>
          </cell>
          <cell r="F1140">
            <v>360.4</v>
          </cell>
        </row>
        <row r="1141">
          <cell r="A1141" t="str">
            <v>001.17.05420</v>
          </cell>
          <cell r="B1141" t="str">
            <v>Fornecimento e instalação de poste circular cônico para luminária externa em tubo de aço pintado com zarcão sem janela fixado em base de concreto diâm.da ext. 58mm tipo reto com altura e base de fixação de 10140mm / 1500mm</v>
          </cell>
          <cell r="C1141" t="str">
            <v>UN</v>
          </cell>
          <cell r="D1141">
            <v>1</v>
          </cell>
          <cell r="E1141">
            <v>440.47579999999999</v>
          </cell>
          <cell r="F1141">
            <v>440.47</v>
          </cell>
        </row>
        <row r="1142">
          <cell r="A1142" t="str">
            <v>001.17.05440</v>
          </cell>
          <cell r="B1142" t="str">
            <v>Fornecimento e instalação de poste circular cônico para luminária externa em tubo de aço pintado com zarcão sem janela fixado em base de concreto diâm.da ext. 58mm tipo curvo com altura e base de fixação de 6220mm / 1250mm</v>
          </cell>
          <cell r="C1142" t="str">
            <v>UN</v>
          </cell>
          <cell r="D1142">
            <v>1</v>
          </cell>
          <cell r="E1142">
            <v>260.82900000000001</v>
          </cell>
          <cell r="F1142">
            <v>260.82</v>
          </cell>
        </row>
        <row r="1143">
          <cell r="A1143" t="str">
            <v>001.17.05460</v>
          </cell>
          <cell r="B1143" t="str">
            <v>Fornecimento e instalação de poste circular cônico para luminária externa em tubo de aço pintado com zarcão sem janela fixado em base de concreto diâm.da ext. 58mm tipo curvo com altura e base de fixação de 7280mm / 1350mm</v>
          </cell>
          <cell r="C1143" t="str">
            <v>UN</v>
          </cell>
          <cell r="D1143">
            <v>1</v>
          </cell>
          <cell r="E1143">
            <v>304.5421</v>
          </cell>
          <cell r="F1143">
            <v>304.54000000000002</v>
          </cell>
        </row>
        <row r="1144">
          <cell r="A1144" t="str">
            <v>001.17.05480</v>
          </cell>
          <cell r="B1144" t="str">
            <v>Fornecimento e instalação de poste circular cônico para luminária externa em tubo de aço pintado com zarcão sem janela fixado em base de concreto diâm.da ext. 58mm tipo curvo com altura e base de fixação de 9240mm / 1550mm</v>
          </cell>
          <cell r="C1144" t="str">
            <v>UN</v>
          </cell>
          <cell r="D1144">
            <v>1</v>
          </cell>
          <cell r="E1144">
            <v>391.04</v>
          </cell>
          <cell r="F1144">
            <v>391.04</v>
          </cell>
        </row>
        <row r="1145">
          <cell r="A1145" t="str">
            <v>001.17.05500</v>
          </cell>
          <cell r="B1145" t="str">
            <v>Fornecimento e instalação de poste circular cônico para luminária externa em tubo de aço pintado com zarcão sem janela fixado em base de concreto diâm.da ext. 58mm tipo curvo com altura e base de fixação de 10140mm / 1650mm</v>
          </cell>
          <cell r="C1145" t="str">
            <v>UN</v>
          </cell>
          <cell r="D1145">
            <v>1</v>
          </cell>
          <cell r="E1145">
            <v>438.24590000000001</v>
          </cell>
          <cell r="F1145">
            <v>438.24</v>
          </cell>
        </row>
        <row r="1146">
          <cell r="A1146" t="str">
            <v>001.17.05520</v>
          </cell>
          <cell r="B1146" t="str">
            <v>Fornecimento e instalação de poste circular cônico para luminária externa em tubo de aço pintado com zarcão sem janela fixado em base de concreto diâm.da ext. 58mm tipo duplo curvo com parte superior desmont  c/ altura e base de fixação de 6220mm / 1250</v>
          </cell>
          <cell r="C1146" t="str">
            <v>UN</v>
          </cell>
          <cell r="D1146">
            <v>1</v>
          </cell>
          <cell r="E1146">
            <v>311.42910000000001</v>
          </cell>
          <cell r="F1146">
            <v>311.42</v>
          </cell>
        </row>
        <row r="1147">
          <cell r="A1147" t="str">
            <v>001.17.05540</v>
          </cell>
          <cell r="B1147"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147" t="str">
            <v>UN</v>
          </cell>
          <cell r="D1147">
            <v>1</v>
          </cell>
          <cell r="E1147">
            <v>353.93290000000002</v>
          </cell>
          <cell r="F1147">
            <v>353.93</v>
          </cell>
        </row>
        <row r="1148">
          <cell r="A1148" t="str">
            <v>001.17.05560</v>
          </cell>
          <cell r="B1148" t="str">
            <v>Fornecimento e instalação de poste circular cônico para luminária externa em tubo de aço pintado com zarcão sem janela fixado em base de concreto diâm.da ext. 58mm tipo duplo curvo c/ parte superior desmont. c/ altura e base de fixação de 9240mm / 1550m</v>
          </cell>
          <cell r="C1148" t="str">
            <v>UN</v>
          </cell>
          <cell r="D1148">
            <v>1</v>
          </cell>
          <cell r="E1148">
            <v>441.6508</v>
          </cell>
          <cell r="F1148">
            <v>441.65</v>
          </cell>
        </row>
        <row r="1149">
          <cell r="A1149" t="str">
            <v>001.17.05580</v>
          </cell>
          <cell r="B1149" t="str">
            <v>Fornecimento e instalação de poste circular cônico para luminária externa em tubo de aço pintado com zarcão sem janela fixado em base de concreto diâm.da ext. 58mm tipo duplo curvo c/ parte superior desmont c/ altura  e base de fixação de 10140mm / 1650</v>
          </cell>
          <cell r="C1149" t="str">
            <v>UN</v>
          </cell>
          <cell r="D1149">
            <v>1</v>
          </cell>
          <cell r="E1149">
            <v>485.83679999999998</v>
          </cell>
          <cell r="F1149">
            <v>485.83</v>
          </cell>
        </row>
        <row r="1150">
          <cell r="A1150" t="str">
            <v>001.17.05600</v>
          </cell>
          <cell r="B1150" t="str">
            <v>Fornecimento e instalação de tomada tipo universal de 10a/250v com espelho para embutir com caixa metalica 4"x2"</v>
          </cell>
          <cell r="C1150" t="str">
            <v>CJ</v>
          </cell>
          <cell r="D1150">
            <v>1</v>
          </cell>
          <cell r="E1150">
            <v>6.9051</v>
          </cell>
          <cell r="F1150">
            <v>6.9</v>
          </cell>
        </row>
        <row r="1151">
          <cell r="A1151" t="str">
            <v>001.17.05620</v>
          </cell>
          <cell r="B1151" t="str">
            <v>Fornecimento e instalação de tomada tipo universal de 10a/250v com espelho para embutir sem caixa metalica 4"x2"</v>
          </cell>
          <cell r="C1151" t="str">
            <v>UN</v>
          </cell>
          <cell r="D1151">
            <v>1</v>
          </cell>
          <cell r="E1151">
            <v>3.1496</v>
          </cell>
          <cell r="F1151">
            <v>3.14</v>
          </cell>
        </row>
        <row r="1152">
          <cell r="A1152" t="str">
            <v>001.17.05640</v>
          </cell>
          <cell r="B1152" t="str">
            <v>Fornecimento e instalação de tomada de força tipo universal bipolar c/ polo terra p/20a/250v com espelho para embutir com caixa metalica 4"x2"</v>
          </cell>
          <cell r="C1152" t="str">
            <v>CJ</v>
          </cell>
          <cell r="D1152">
            <v>1</v>
          </cell>
          <cell r="E1152">
            <v>10.174099999999999</v>
          </cell>
          <cell r="F1152">
            <v>10.17</v>
          </cell>
        </row>
        <row r="1153">
          <cell r="A1153" t="str">
            <v>001.17.05660</v>
          </cell>
          <cell r="B1153" t="str">
            <v>Fornecimento e instalação de tomada de força tipo universal bipolar c/ polo terra p/20a/250v com espelho para embutir sem caixa metalica 4"x2"</v>
          </cell>
          <cell r="C1153" t="str">
            <v>UN</v>
          </cell>
          <cell r="D1153">
            <v>1</v>
          </cell>
          <cell r="E1153">
            <v>8.1186000000000007</v>
          </cell>
          <cell r="F1153">
            <v>8.11</v>
          </cell>
        </row>
        <row r="1154">
          <cell r="A1154" t="str">
            <v>001.17.05680</v>
          </cell>
          <cell r="B1154" t="str">
            <v>Fornecimento e instalação de tomada de força tripolar c/ polo terra para 30a/380v c/ espelho para embutir com caixa metálica 4"x2"</v>
          </cell>
          <cell r="C1154" t="str">
            <v>CJ</v>
          </cell>
          <cell r="D1154">
            <v>1</v>
          </cell>
          <cell r="E1154">
            <v>10.542899999999999</v>
          </cell>
          <cell r="F1154">
            <v>10.54</v>
          </cell>
        </row>
        <row r="1155">
          <cell r="A1155" t="str">
            <v>001.17.05700</v>
          </cell>
          <cell r="B1155" t="str">
            <v>Fornecimento e instalação de tomada de força tripolar c/ polo terra para 30a/380v c/ espelho para embutir sem caixa metálica 4"x2"</v>
          </cell>
          <cell r="C1155" t="str">
            <v>UN</v>
          </cell>
          <cell r="D1155">
            <v>1</v>
          </cell>
          <cell r="E1155">
            <v>8.4876000000000005</v>
          </cell>
          <cell r="F1155">
            <v>8.48</v>
          </cell>
        </row>
        <row r="1156">
          <cell r="A1156" t="str">
            <v>001.17.05720</v>
          </cell>
          <cell r="B1156" t="str">
            <v>Fornecimento e instalação de tomada de piso com tampa em liga de latão e caixa de ligação em liga de alumínio fundido de 4" x 2" tipo universal de 10a/250v</v>
          </cell>
          <cell r="C1156" t="str">
            <v>CJ</v>
          </cell>
          <cell r="D1156">
            <v>1</v>
          </cell>
          <cell r="E1156">
            <v>22.085100000000001</v>
          </cell>
          <cell r="F1156">
            <v>22.08</v>
          </cell>
        </row>
        <row r="1157">
          <cell r="A1157" t="str">
            <v>001.17.05740</v>
          </cell>
          <cell r="B1157" t="str">
            <v>Fornecimento e instalação de tomada de piso com tampa em liga de latão e caixa de ligação em liga de alumínio fundido de 4" x 2" tipo bipolar mais polo terra de 30a/250v</v>
          </cell>
          <cell r="C1157" t="str">
            <v>CJ</v>
          </cell>
          <cell r="D1157">
            <v>1</v>
          </cell>
          <cell r="E1157">
            <v>25.354099999999999</v>
          </cell>
          <cell r="F1157">
            <v>25.35</v>
          </cell>
        </row>
        <row r="1158">
          <cell r="A1158" t="str">
            <v>001.17.05760</v>
          </cell>
          <cell r="B1158" t="str">
            <v>Fornecimento e instalação de tomada de piso com tampa em liga de latão e caixa de ligação em liga de alumínio fundido de 4" x 2" tipo tripolar mais polo terra de 30/380v</v>
          </cell>
          <cell r="C1158" t="str">
            <v>CJ</v>
          </cell>
          <cell r="D1158">
            <v>1</v>
          </cell>
          <cell r="E1158">
            <v>25.722899999999999</v>
          </cell>
          <cell r="F1158">
            <v>25.72</v>
          </cell>
        </row>
        <row r="1159">
          <cell r="A1159" t="str">
            <v>001.17.05780</v>
          </cell>
          <cell r="B1159" t="str">
            <v>Fornecimento e instalação de tomada para telefone padrão telebrás c/ espelho p/ embutir com caixa metálica 4" x 2"</v>
          </cell>
          <cell r="C1159" t="str">
            <v>CJ</v>
          </cell>
          <cell r="D1159">
            <v>1</v>
          </cell>
          <cell r="E1159">
            <v>11.5929</v>
          </cell>
          <cell r="F1159">
            <v>11.59</v>
          </cell>
        </row>
        <row r="1160">
          <cell r="A1160" t="str">
            <v>001.17.05800</v>
          </cell>
          <cell r="B1160" t="str">
            <v>Fornecimento e instalação de tomada para telefone padrão telebrás c/ espelho p/ embutir sem caixa metálica 4" x 2"</v>
          </cell>
          <cell r="C1160" t="str">
            <v>UN</v>
          </cell>
          <cell r="D1160">
            <v>1</v>
          </cell>
          <cell r="E1160">
            <v>9.5375999999999994</v>
          </cell>
          <cell r="F1160">
            <v>9.5299999999999994</v>
          </cell>
        </row>
        <row r="1161">
          <cell r="A1161" t="str">
            <v>001.17.05820</v>
          </cell>
          <cell r="B1161" t="str">
            <v>Fornecimento e instalação de tomada para telefone padrão telebrás c/ espelho p/ embutir sem caixa metálica 4" x 4"</v>
          </cell>
          <cell r="C1161" t="str">
            <v>CJ</v>
          </cell>
          <cell r="D1161">
            <v>1</v>
          </cell>
          <cell r="E1161">
            <v>12.1629</v>
          </cell>
          <cell r="F1161">
            <v>12.16</v>
          </cell>
        </row>
        <row r="1162">
          <cell r="A1162" t="str">
            <v>001.17.05840</v>
          </cell>
          <cell r="B1162" t="str">
            <v>Fornecimento e instalação de tomada de piso p/ telefone padrão telebrás c/ espelho e tampa em liga de latão montada em caixa de liga de alumínio 4" x 2"</v>
          </cell>
          <cell r="C1162" t="str">
            <v>CJ</v>
          </cell>
          <cell r="D1162">
            <v>1</v>
          </cell>
          <cell r="E1162">
            <v>26.7729</v>
          </cell>
          <cell r="F1162">
            <v>26.77</v>
          </cell>
        </row>
        <row r="1163">
          <cell r="A1163" t="str">
            <v>001.17.05860</v>
          </cell>
          <cell r="B1163" t="str">
            <v>Fornecimento e instalação de interruptor e tomada tipo universal de 10a/250v para embutir e com espelho com 01 interruptor e 01 tomada c/caixa metálica 4" x  2"</v>
          </cell>
          <cell r="C1163" t="str">
            <v>CJ</v>
          </cell>
          <cell r="D1163">
            <v>1</v>
          </cell>
          <cell r="E1163">
            <v>14.9429</v>
          </cell>
          <cell r="F1163">
            <v>14.94</v>
          </cell>
        </row>
        <row r="1164">
          <cell r="A1164" t="str">
            <v>001.17.05880</v>
          </cell>
          <cell r="B1164" t="str">
            <v>Fornecimento e instalação de interruptor e tomada tipo universal de 10a/250v para embutir e com espelho com 01 interruptor e 01 tomada s/caixa metálica 4" x  2"</v>
          </cell>
          <cell r="C1164" t="str">
            <v>CJ</v>
          </cell>
          <cell r="D1164">
            <v>1</v>
          </cell>
          <cell r="E1164">
            <v>15.807</v>
          </cell>
          <cell r="F1164">
            <v>15.8</v>
          </cell>
        </row>
        <row r="1165">
          <cell r="A1165" t="str">
            <v>001.17.05900</v>
          </cell>
          <cell r="B1165" t="str">
            <v>Fornecimento e instalação de interruptor e tomada tipo universal de 10a/250v para embutir e com espelho com 02 interruptores e 01 tomada c/caixa metálica 4" x  2"</v>
          </cell>
          <cell r="C1165" t="str">
            <v>CJ</v>
          </cell>
          <cell r="D1165">
            <v>1</v>
          </cell>
          <cell r="E1165">
            <v>15.7509</v>
          </cell>
          <cell r="F1165">
            <v>15.75</v>
          </cell>
        </row>
        <row r="1166">
          <cell r="A1166" t="str">
            <v>001.17.05920</v>
          </cell>
          <cell r="B1166" t="str">
            <v>Fornecimento e instalação de interruptor e tomada tipo universal de 10a/250v para embutir e com espelho com 02 interruptores e 01 tomada s/caixa metálica 4" x  2"</v>
          </cell>
          <cell r="C1166" t="str">
            <v>CJ</v>
          </cell>
          <cell r="D1166">
            <v>1</v>
          </cell>
          <cell r="E1166">
            <v>13.695399999999999</v>
          </cell>
          <cell r="F1166">
            <v>13.69</v>
          </cell>
        </row>
        <row r="1167">
          <cell r="A1167" t="str">
            <v>001.17.05940</v>
          </cell>
          <cell r="B1167" t="str">
            <v>Fornecimento e instalação de conjunto arstrop com tomada bipolar mais polo terra e disjuntor termomagnético unipolar de até 30a/250v para embutir em caixa metálica de 4" x 4" x 2"</v>
          </cell>
          <cell r="C1167" t="str">
            <v>CJ</v>
          </cell>
          <cell r="D1167">
            <v>1</v>
          </cell>
          <cell r="E1167">
            <v>45.677399999999999</v>
          </cell>
          <cell r="F1167">
            <v>45.67</v>
          </cell>
        </row>
        <row r="1168">
          <cell r="A1168" t="str">
            <v>001.17.05960</v>
          </cell>
          <cell r="B1168" t="str">
            <v>Fornecimento e instalação de interruptor de uma tecla simples tipo universal de 10a/250v com espelho para embutir com caixa metálica 4"x2"</v>
          </cell>
          <cell r="C1168" t="str">
            <v>CJ</v>
          </cell>
          <cell r="D1168">
            <v>1</v>
          </cell>
          <cell r="E1168">
            <v>7.7050999999999998</v>
          </cell>
          <cell r="F1168">
            <v>7.7</v>
          </cell>
        </row>
        <row r="1169">
          <cell r="A1169" t="str">
            <v>001.17.05980</v>
          </cell>
          <cell r="B1169" t="str">
            <v>Fornecimento e instalação de interruptor de uma tecla simples tipo universal de 10a/250v com espelho para embutir sem caixa metálica 4"x2"</v>
          </cell>
          <cell r="C1169" t="str">
            <v>UN</v>
          </cell>
          <cell r="D1169">
            <v>1</v>
          </cell>
          <cell r="E1169">
            <v>5.6496000000000004</v>
          </cell>
          <cell r="F1169">
            <v>5.64</v>
          </cell>
        </row>
        <row r="1170">
          <cell r="A1170" t="str">
            <v>001.17.06000</v>
          </cell>
          <cell r="B1170" t="str">
            <v>Fornecimento e instalação de interruptor 02 teclas simples tipo universal de 10a/250v com espelho para embutir com caixa metalica 4"x2"</v>
          </cell>
          <cell r="C1170" t="str">
            <v>CJ</v>
          </cell>
          <cell r="D1170">
            <v>1</v>
          </cell>
          <cell r="E1170">
            <v>8.8928999999999991</v>
          </cell>
          <cell r="F1170">
            <v>8.89</v>
          </cell>
        </row>
        <row r="1171">
          <cell r="A1171" t="str">
            <v>001.17.06020</v>
          </cell>
          <cell r="B1171" t="str">
            <v>Fornecimento e instalação de interruptor 02 teclas simples tipo universal de 10a/250v com espelho para embutir sem caixa metalica 4"x2"</v>
          </cell>
          <cell r="C1171" t="str">
            <v>UN</v>
          </cell>
          <cell r="D1171">
            <v>1</v>
          </cell>
          <cell r="E1171">
            <v>6.8376000000000001</v>
          </cell>
          <cell r="F1171">
            <v>6.83</v>
          </cell>
        </row>
        <row r="1172">
          <cell r="A1172" t="str">
            <v>001.17.06040</v>
          </cell>
          <cell r="B1172" t="str">
            <v>Fornecimento e instalação de interruptor 03 teclas simples tipo universal de 10a/250v com espelho para embutir com caixa metálica 4"x2"</v>
          </cell>
          <cell r="C1172" t="str">
            <v>CJ</v>
          </cell>
          <cell r="D1172">
            <v>1</v>
          </cell>
          <cell r="E1172">
            <v>12.6309</v>
          </cell>
          <cell r="F1172">
            <v>12.63</v>
          </cell>
        </row>
        <row r="1173">
          <cell r="A1173" t="str">
            <v>001.17.06060</v>
          </cell>
          <cell r="B1173" t="str">
            <v>Fornecimento e instalação de interruptor 03 teclas simples tipo universal de 10a/250v sem espelho para embutir com caixa metálica 4"x2"</v>
          </cell>
          <cell r="C1173" t="str">
            <v>UN</v>
          </cell>
          <cell r="D1173">
            <v>1</v>
          </cell>
          <cell r="E1173">
            <v>13.375400000000001</v>
          </cell>
          <cell r="F1173">
            <v>13.37</v>
          </cell>
        </row>
        <row r="1174">
          <cell r="A1174" t="str">
            <v>001.17.06080</v>
          </cell>
          <cell r="B1174" t="str">
            <v>Fornecimento e instalação  de interruptor tipo paralelo (three way) de uma tecla de 10a/250v com espelho para embutir com caixa metálica 4"x2"</v>
          </cell>
          <cell r="C1174" t="str">
            <v>CJ</v>
          </cell>
          <cell r="D1174">
            <v>1</v>
          </cell>
          <cell r="E1174">
            <v>9.3240999999999996</v>
          </cell>
          <cell r="F1174">
            <v>9.32</v>
          </cell>
        </row>
        <row r="1175">
          <cell r="A1175" t="str">
            <v>001.17.06100</v>
          </cell>
          <cell r="B1175" t="str">
            <v>Fornecimento e instalação  de interruptor tipo paralelo (three way) de uma tecla de 10a/250v com espelho para embutir sem caixa metálica 4"x2"</v>
          </cell>
          <cell r="C1175" t="str">
            <v>UN</v>
          </cell>
          <cell r="D1175">
            <v>1</v>
          </cell>
          <cell r="E1175">
            <v>7.2686000000000002</v>
          </cell>
          <cell r="F1175">
            <v>7.26</v>
          </cell>
        </row>
        <row r="1176">
          <cell r="A1176" t="str">
            <v>001.17.06120</v>
          </cell>
          <cell r="B1176" t="str">
            <v>Fornecimento e instalação de pulsador para campainha de 2a/250v com espelho para embutir com caixa metálica 4"x2"</v>
          </cell>
          <cell r="C1176" t="str">
            <v>CJ</v>
          </cell>
          <cell r="D1176">
            <v>1</v>
          </cell>
          <cell r="E1176">
            <v>8.4050999999999991</v>
          </cell>
          <cell r="F1176">
            <v>8.4</v>
          </cell>
        </row>
        <row r="1177">
          <cell r="A1177" t="str">
            <v>001.17.06140</v>
          </cell>
          <cell r="B1177" t="str">
            <v>Fornecimento e instalação de puslador para campainha de 2a/250v com espelho para embutir sem caixa metalica 4"x2"</v>
          </cell>
          <cell r="C1177" t="str">
            <v>UN</v>
          </cell>
          <cell r="D1177">
            <v>1</v>
          </cell>
          <cell r="E1177">
            <v>6.3495999999999997</v>
          </cell>
          <cell r="F1177">
            <v>6.34</v>
          </cell>
        </row>
        <row r="1178">
          <cell r="A1178" t="str">
            <v>001.17.06160</v>
          </cell>
          <cell r="B1178" t="str">
            <v>Fornecimento e instalação de pulsador para minuteria de 2a/250v com espelho para embutir sem caixa metálica 4"x2"</v>
          </cell>
          <cell r="C1178" t="str">
            <v>UN</v>
          </cell>
          <cell r="D1178">
            <v>1</v>
          </cell>
          <cell r="E1178">
            <v>6.3495999999999997</v>
          </cell>
          <cell r="F1178">
            <v>6.34</v>
          </cell>
        </row>
        <row r="1179">
          <cell r="A1179" t="str">
            <v>001.17.06180</v>
          </cell>
          <cell r="B1179" t="str">
            <v>Fornecimento e instalação de campainha de timbre tipo residencial 50/60hz para embutir com caixa metálica 4"x2"</v>
          </cell>
          <cell r="C1179" t="str">
            <v>CJ</v>
          </cell>
          <cell r="D1179">
            <v>1</v>
          </cell>
          <cell r="E1179">
            <v>17.524100000000001</v>
          </cell>
          <cell r="F1179">
            <v>17.52</v>
          </cell>
        </row>
        <row r="1180">
          <cell r="A1180" t="str">
            <v>001.17.06200</v>
          </cell>
          <cell r="B1180" t="str">
            <v>Fornecimento e instalação de campainha de timbre tipo residencial 50/60hz para embutir sem caixa metálica 4"x2"</v>
          </cell>
          <cell r="C1180" t="str">
            <v>UN</v>
          </cell>
          <cell r="D1180">
            <v>1</v>
          </cell>
          <cell r="E1180">
            <v>15.4686</v>
          </cell>
          <cell r="F1180">
            <v>15.46</v>
          </cell>
        </row>
        <row r="1181">
          <cell r="A1181" t="str">
            <v>001.17.06220</v>
          </cell>
          <cell r="B1181" t="str">
            <v>Fornecimento e instalação de campainha de alta potência 50/60hz 110 v com timbre de diâm. 150.00mm 100db</v>
          </cell>
          <cell r="C1181" t="str">
            <v>UN</v>
          </cell>
          <cell r="D1181">
            <v>1</v>
          </cell>
          <cell r="E1181">
            <v>160.1421</v>
          </cell>
          <cell r="F1181">
            <v>160.13999999999999</v>
          </cell>
        </row>
        <row r="1182">
          <cell r="A1182" t="str">
            <v>001.17.06240</v>
          </cell>
          <cell r="B1182" t="str">
            <v>Fornecimento e instalação de campainha de alta potência 50/60hz 110 v com timbre de diâm. 250.00mm 104db</v>
          </cell>
          <cell r="C1182" t="str">
            <v>UN</v>
          </cell>
          <cell r="D1182">
            <v>1</v>
          </cell>
          <cell r="E1182">
            <v>217.1421</v>
          </cell>
          <cell r="F1182">
            <v>217.14</v>
          </cell>
        </row>
        <row r="1183">
          <cell r="A1183" t="str">
            <v>001.17.06260</v>
          </cell>
          <cell r="B1183" t="str">
            <v>Fornecimento e instalação de ventilador de teto c/rot em sentido dir/inverso c/4 pas 60hz 110v c/ interuptor tipo reostado p/2 setores e com capacitor</v>
          </cell>
          <cell r="C1183" t="str">
            <v>CJ</v>
          </cell>
          <cell r="D1183">
            <v>1</v>
          </cell>
          <cell r="E1183">
            <v>206.05510000000001</v>
          </cell>
          <cell r="F1183">
            <v>206.05</v>
          </cell>
        </row>
        <row r="1184">
          <cell r="A1184" t="str">
            <v>001.17.06280</v>
          </cell>
          <cell r="B1184" t="str">
            <v>Fornecimento e instalação de ventilador de teto modelo comercial com pas metálica,monofásico e reversível inclusíve interruptor</v>
          </cell>
          <cell r="C1184" t="str">
            <v>UN</v>
          </cell>
          <cell r="D1184">
            <v>1</v>
          </cell>
          <cell r="E1184">
            <v>82.255099999999999</v>
          </cell>
          <cell r="F1184">
            <v>82.25</v>
          </cell>
        </row>
        <row r="1185">
          <cell r="A1185" t="str">
            <v>001.17.06300</v>
          </cell>
          <cell r="B1185" t="str">
            <v>Fornecimento e instalação de interruptor para ventilador de teto 110v tipo reostato para 02 setores com capacitor</v>
          </cell>
          <cell r="C1185" t="str">
            <v>UN</v>
          </cell>
          <cell r="D1185">
            <v>1</v>
          </cell>
          <cell r="E1185">
            <v>124.11839999999999</v>
          </cell>
          <cell r="F1185">
            <v>124.11</v>
          </cell>
        </row>
        <row r="1186">
          <cell r="A1186" t="str">
            <v>001.17.06320</v>
          </cell>
          <cell r="B1186" t="str">
            <v>Fornecimento e instalação de espelho ou placa p/ tomadas e interruptores 4" x 2"</v>
          </cell>
          <cell r="C1186" t="str">
            <v>UN</v>
          </cell>
          <cell r="D1186">
            <v>1</v>
          </cell>
          <cell r="E1186">
            <v>1.575</v>
          </cell>
          <cell r="F1186">
            <v>1.57</v>
          </cell>
        </row>
        <row r="1187">
          <cell r="A1187" t="str">
            <v>001.17.06340</v>
          </cell>
          <cell r="B1187" t="str">
            <v>Fornecimento e instalação de espelho ou placa p/ tomadas e interruptores 4" x 4"</v>
          </cell>
          <cell r="C1187" t="str">
            <v>UN</v>
          </cell>
          <cell r="D1187">
            <v>1</v>
          </cell>
          <cell r="E1187">
            <v>2.9049999999999998</v>
          </cell>
          <cell r="F1187">
            <v>2.9</v>
          </cell>
        </row>
        <row r="1188">
          <cell r="A1188" t="str">
            <v>001.17.06360</v>
          </cell>
          <cell r="B1188" t="str">
            <v>Fornecimento e instalação de interruptor tipo paralelo (four-way) de uma tecla  15a/250v com espelho para embutir com caixa metálica 4"x 2"</v>
          </cell>
          <cell r="C1188" t="str">
            <v>UN</v>
          </cell>
          <cell r="D1188">
            <v>1</v>
          </cell>
          <cell r="E1188">
            <v>17.265599999999999</v>
          </cell>
          <cell r="F1188">
            <v>17.260000000000002</v>
          </cell>
        </row>
        <row r="1189">
          <cell r="A1189" t="str">
            <v>001.17.06380</v>
          </cell>
          <cell r="B1189" t="str">
            <v>Fornecimento e instalação de interruptor tipo paralelo (four-way) de uma tecla  15a/250v com espelho para embutir sem caixa metálica 4" x 2"</v>
          </cell>
          <cell r="C1189" t="str">
            <v>UN</v>
          </cell>
          <cell r="D1189">
            <v>1</v>
          </cell>
          <cell r="E1189">
            <v>15.2103</v>
          </cell>
          <cell r="F1189">
            <v>15.21</v>
          </cell>
        </row>
        <row r="1190">
          <cell r="A1190" t="str">
            <v>001.17.06400</v>
          </cell>
          <cell r="B1190" t="str">
            <v>Fornecimento e instalação de interruptor bipolar 25a/250v com espelho para embutir com caixa metálica 4" x 2"</v>
          </cell>
          <cell r="C1190" t="str">
            <v>CJ</v>
          </cell>
          <cell r="D1190">
            <v>1</v>
          </cell>
          <cell r="E1190">
            <v>15.5129</v>
          </cell>
          <cell r="F1190">
            <v>15.51</v>
          </cell>
        </row>
        <row r="1191">
          <cell r="A1191" t="str">
            <v>001.17.06420</v>
          </cell>
          <cell r="B1191" t="str">
            <v>Fornecimento e instalação de interruptor bipolar 25a/250v com espelho para embutir sem caixa metálica 4" x 2"</v>
          </cell>
          <cell r="C1191" t="str">
            <v>UN</v>
          </cell>
          <cell r="D1191">
            <v>1</v>
          </cell>
          <cell r="E1191">
            <v>13.457599999999999</v>
          </cell>
          <cell r="F1191">
            <v>13.45</v>
          </cell>
        </row>
        <row r="1192">
          <cell r="A1192" t="str">
            <v>001.17.06440</v>
          </cell>
          <cell r="B1192" t="str">
            <v>Fornecimento e instalação de interruptor tipo paralelo (three way) de duas teclas de 10a/250v com espelho p/ embutir com caixa metálica 4"x2"</v>
          </cell>
          <cell r="C1192" t="str">
            <v>CJ</v>
          </cell>
          <cell r="D1192">
            <v>1</v>
          </cell>
          <cell r="E1192">
            <v>12.8809</v>
          </cell>
          <cell r="F1192">
            <v>12.88</v>
          </cell>
        </row>
        <row r="1193">
          <cell r="A1193" t="str">
            <v>001.17.06460</v>
          </cell>
          <cell r="B1193" t="str">
            <v>Fornecimento e instalação de interruptor tipo paralelo (three way) de duas teclas de 10a/250v com espelho p/ embutir sem caixa metálica 4"x2"</v>
          </cell>
          <cell r="C1193" t="str">
            <v>UN</v>
          </cell>
          <cell r="D1193">
            <v>1</v>
          </cell>
          <cell r="E1193">
            <v>9.1875999999999998</v>
          </cell>
          <cell r="F1193">
            <v>9.18</v>
          </cell>
        </row>
        <row r="1194">
          <cell r="A1194" t="str">
            <v>001.17.06480</v>
          </cell>
          <cell r="B1194" t="str">
            <v>Fornecimento e instalação de tomada de corrente monofásica c/03 pinos (fase,neutro e terra) de 10a/250v com caixa metalica 4"x2"</v>
          </cell>
          <cell r="C1194" t="str">
            <v>UN</v>
          </cell>
          <cell r="D1194">
            <v>1</v>
          </cell>
          <cell r="E1194">
            <v>10.174099999999999</v>
          </cell>
          <cell r="F1194">
            <v>10.17</v>
          </cell>
        </row>
        <row r="1195">
          <cell r="A1195" t="str">
            <v>001.17.06500</v>
          </cell>
          <cell r="B1195" t="str">
            <v>Fornecimento e instalação de tomada de corrente monofásica c/03 pinos (fase,neutro e terra) de 10a/250v sem caixa metalica 4"x2"</v>
          </cell>
          <cell r="C1195" t="str">
            <v>UN</v>
          </cell>
          <cell r="D1195">
            <v>1</v>
          </cell>
          <cell r="E1195">
            <v>8.1186000000000007</v>
          </cell>
          <cell r="F1195">
            <v>8.11</v>
          </cell>
        </row>
        <row r="1196">
          <cell r="A1196" t="str">
            <v>001.17.06520</v>
          </cell>
          <cell r="B1196" t="str">
            <v>Fornecimento e instalação de tomada especial para informática 15a/250v com espelho para embutir com caixa metalica 4" x 2"</v>
          </cell>
          <cell r="C1196" t="str">
            <v>UN</v>
          </cell>
          <cell r="D1196">
            <v>1</v>
          </cell>
          <cell r="E1196">
            <v>10.9529</v>
          </cell>
          <cell r="F1196">
            <v>10.95</v>
          </cell>
        </row>
        <row r="1197">
          <cell r="A1197" t="str">
            <v>001.17.06540</v>
          </cell>
          <cell r="B1197" t="str">
            <v>Fornecimento e instalação de tomada especial para informática 15a/250v com espelho para embutir sem caixa metálica 4" x 2"</v>
          </cell>
          <cell r="C1197" t="str">
            <v>UN</v>
          </cell>
          <cell r="D1197">
            <v>1</v>
          </cell>
          <cell r="E1197">
            <v>8.8976000000000006</v>
          </cell>
          <cell r="F1197">
            <v>8.89</v>
          </cell>
        </row>
        <row r="1198">
          <cell r="A1198" t="str">
            <v>001.17.06560</v>
          </cell>
          <cell r="B1198" t="str">
            <v>Fornecimento e instalação de tomada de corrente para chuveiro elétrico com 02 polos + terra de 20a/250v com caixa metálica 4" x 2"</v>
          </cell>
          <cell r="C1198" t="str">
            <v>CJ</v>
          </cell>
          <cell r="D1198">
            <v>1</v>
          </cell>
          <cell r="E1198">
            <v>10.174099999999999</v>
          </cell>
          <cell r="F1198">
            <v>10.17</v>
          </cell>
        </row>
        <row r="1199">
          <cell r="A1199" t="str">
            <v>001.17.06580</v>
          </cell>
          <cell r="B1199" t="str">
            <v>Fornecimento e instalação de tomada de corrente para chuveiro elétrico com 02 polos + terra de 20a/250v sem caixa metálica 4" x 2"</v>
          </cell>
          <cell r="C1199" t="str">
            <v>UN</v>
          </cell>
          <cell r="D1199">
            <v>1</v>
          </cell>
          <cell r="E1199">
            <v>8.1186000000000007</v>
          </cell>
          <cell r="F1199">
            <v>8.11</v>
          </cell>
        </row>
        <row r="1200">
          <cell r="A1200" t="str">
            <v>001.17.06600</v>
          </cell>
          <cell r="B1200" t="str">
            <v>Fornecimento e insalação de tomada universal tomada tipo universal de 10a/250v de sobrepor</v>
          </cell>
          <cell r="C1200" t="str">
            <v>UN</v>
          </cell>
          <cell r="D1200">
            <v>1</v>
          </cell>
          <cell r="E1200">
            <v>3.1496</v>
          </cell>
          <cell r="F1200">
            <v>3.14</v>
          </cell>
        </row>
        <row r="1201">
          <cell r="A1201" t="str">
            <v>001.17.06620</v>
          </cell>
          <cell r="B1201" t="str">
            <v>Fornecimento e instalação de interruptor de uma tecla simples tipo universal de 10a/250v de sobrepor</v>
          </cell>
          <cell r="C1201" t="str">
            <v>UN</v>
          </cell>
          <cell r="D1201">
            <v>1</v>
          </cell>
          <cell r="E1201">
            <v>3.1496</v>
          </cell>
          <cell r="F1201">
            <v>3.14</v>
          </cell>
        </row>
        <row r="1202">
          <cell r="A1202" t="str">
            <v>001.17.06640</v>
          </cell>
          <cell r="B1202" t="str">
            <v>Fornecimento e instalação de conjunto de um interruptor e uma tomada tipo universal de 10a/250v de sobrepor</v>
          </cell>
          <cell r="C1202" t="str">
            <v>CJ</v>
          </cell>
          <cell r="D1202">
            <v>1</v>
          </cell>
          <cell r="E1202">
            <v>9.9076000000000004</v>
          </cell>
          <cell r="F1202">
            <v>9.9</v>
          </cell>
        </row>
        <row r="1203">
          <cell r="A1203" t="str">
            <v>001.17.06660</v>
          </cell>
          <cell r="B1203" t="str">
            <v>Fornecimento e instalação de interruptor de duas teclas de sobrepor tipo universal 10a-250v</v>
          </cell>
          <cell r="C1203" t="str">
            <v>UN</v>
          </cell>
          <cell r="D1203">
            <v>1</v>
          </cell>
          <cell r="E1203">
            <v>12.079599999999999</v>
          </cell>
          <cell r="F1203">
            <v>12.07</v>
          </cell>
        </row>
        <row r="1204">
          <cell r="A1204" t="str">
            <v>001.17.06680</v>
          </cell>
          <cell r="B1204" t="str">
            <v>Fornecimento e instalação de tomada de lógica (2tomadas rj45) em caixa de alumíinio 4"x4" para piso</v>
          </cell>
          <cell r="C1204" t="str">
            <v>UN</v>
          </cell>
          <cell r="D1204">
            <v>1</v>
          </cell>
          <cell r="E1204">
            <v>50.912100000000002</v>
          </cell>
          <cell r="F1204">
            <v>50.91</v>
          </cell>
        </row>
        <row r="1205">
          <cell r="A1205" t="str">
            <v>001.17.06700</v>
          </cell>
          <cell r="B1205" t="str">
            <v>Fornecimento e instalação de tomada de lógica (2tomadas rj45) em caixa de alumínio 4"x4" embutida na parede</v>
          </cell>
          <cell r="C1205" t="str">
            <v>UN</v>
          </cell>
          <cell r="D1205">
            <v>1</v>
          </cell>
          <cell r="E1205">
            <v>50.912100000000002</v>
          </cell>
          <cell r="F1205">
            <v>50.91</v>
          </cell>
        </row>
        <row r="1206">
          <cell r="A1206" t="str">
            <v>001.17.06720</v>
          </cell>
          <cell r="B1206" t="str">
            <v>Fornecimento e instalação de caixa de alumínio 4"x4" com tampa para piso</v>
          </cell>
          <cell r="C1206" t="str">
            <v>UN</v>
          </cell>
          <cell r="D1206">
            <v>1</v>
          </cell>
          <cell r="E1206">
            <v>22.328399999999998</v>
          </cell>
          <cell r="F1206">
            <v>22.32</v>
          </cell>
        </row>
        <row r="1207">
          <cell r="A1207" t="str">
            <v>001.17.06740</v>
          </cell>
          <cell r="B1207" t="str">
            <v>Fornecimento e instalação de cabo duplast formado por 02 fios de cobre seção 2.00x0.75 mm2, c/ isolamento p/ 750v, com características não propagantes ao fogo</v>
          </cell>
          <cell r="C1207" t="str">
            <v>ML</v>
          </cell>
          <cell r="D1207">
            <v>1</v>
          </cell>
          <cell r="E1207">
            <v>1.5782</v>
          </cell>
          <cell r="F1207">
            <v>1.57</v>
          </cell>
        </row>
        <row r="1208">
          <cell r="A1208" t="str">
            <v>001.17.06760</v>
          </cell>
          <cell r="B1208" t="str">
            <v>Fornecimento e instalação de caixa retangular de ferro c/ furos de 1/2" e 3/4" p/ peça 6 x 4 pol</v>
          </cell>
          <cell r="C1208" t="str">
            <v>UN</v>
          </cell>
          <cell r="D1208">
            <v>1</v>
          </cell>
          <cell r="E1208">
            <v>3.0792000000000002</v>
          </cell>
          <cell r="F1208">
            <v>3.07</v>
          </cell>
        </row>
        <row r="1209">
          <cell r="A1209" t="str">
            <v>001.17.06780</v>
          </cell>
          <cell r="B1209" t="str">
            <v>Fornecimento e instalação de cabo duplast formado por 02 fios de cobre seção 2.00x1.00 mm2, c/ isolamento p/ 750v, com características não propagantes ao fogo</v>
          </cell>
          <cell r="C1209" t="str">
            <v>ML</v>
          </cell>
          <cell r="D1209">
            <v>1</v>
          </cell>
          <cell r="E1209">
            <v>1.5934999999999999</v>
          </cell>
          <cell r="F1209">
            <v>1.59</v>
          </cell>
        </row>
        <row r="1210">
          <cell r="A1210" t="str">
            <v>001.17.06800</v>
          </cell>
          <cell r="B1210" t="str">
            <v>Fornecimento e instalação de caixa retangular de ferro c/ furos de 1/2" e 3/4" p/ peça 4 x 2 pol</v>
          </cell>
          <cell r="C1210" t="str">
            <v>UN</v>
          </cell>
          <cell r="D1210">
            <v>1</v>
          </cell>
          <cell r="E1210">
            <v>2.0552999999999999</v>
          </cell>
          <cell r="F1210">
            <v>2.0499999999999998</v>
          </cell>
        </row>
        <row r="1211">
          <cell r="A1211" t="str">
            <v>001.17.06820</v>
          </cell>
          <cell r="B1211" t="str">
            <v>Fornecimento e instalação de cabo duplast formado por 02 fios de cobre seção 2.00x2.50 mm2,c/ isolamento p/ 750v, com características não propagantes ao fogo</v>
          </cell>
          <cell r="C1211" t="str">
            <v>ML</v>
          </cell>
          <cell r="D1211">
            <v>1</v>
          </cell>
          <cell r="E1211">
            <v>2.1040000000000001</v>
          </cell>
          <cell r="F1211">
            <v>2.1</v>
          </cell>
        </row>
        <row r="1212">
          <cell r="A1212" t="str">
            <v>001.17.06840</v>
          </cell>
          <cell r="B1212" t="str">
            <v>Fornecimento e instalação de cabo duplast formado por 02 fios de cobre seção 2.00x1.50 mm2,c/ isolamento p/ 750v, com características não propagantes ao fogo</v>
          </cell>
          <cell r="C1212" t="str">
            <v>ML</v>
          </cell>
          <cell r="D1212">
            <v>1</v>
          </cell>
          <cell r="E1212">
            <v>2.7679</v>
          </cell>
          <cell r="F1212">
            <v>2.76</v>
          </cell>
        </row>
        <row r="1213">
          <cell r="A1213" t="str">
            <v>001.17.06860</v>
          </cell>
          <cell r="B1213" t="str">
            <v>Fornecimento e instalação de cabo duplast formado por 02 fios de cobre seção 2.00x4.00 mm2,c/ isolamento p/ 750v, com características não propagantes ao fogo</v>
          </cell>
          <cell r="C1213" t="str">
            <v>ML</v>
          </cell>
          <cell r="D1213">
            <v>1</v>
          </cell>
          <cell r="E1213">
            <v>4.0027999999999997</v>
          </cell>
          <cell r="F1213">
            <v>4</v>
          </cell>
        </row>
        <row r="1214">
          <cell r="A1214" t="str">
            <v>001.17.06880</v>
          </cell>
          <cell r="B1214" t="str">
            <v>Fornecimento e instalação de cabo duplast formado por 02 fios de cobre seção 2.00x6.00 mm2,c/ isolamento p/ 750v, com características não propagantes ao fogo</v>
          </cell>
          <cell r="C1214" t="str">
            <v>ML</v>
          </cell>
          <cell r="D1214">
            <v>1</v>
          </cell>
          <cell r="E1214">
            <v>5.6976000000000004</v>
          </cell>
          <cell r="F1214">
            <v>5.69</v>
          </cell>
        </row>
        <row r="1215">
          <cell r="A1215" t="str">
            <v>001.17.06900</v>
          </cell>
          <cell r="B1215" t="str">
            <v>Fornecimento e instalação de cabo duplast formado por 02 fios de cobre seção 2.00x10.00 mm2,c/ isolamento p/ 750v, com características não propagantes ao fogo</v>
          </cell>
          <cell r="C1215" t="str">
            <v>ML</v>
          </cell>
          <cell r="D1215">
            <v>1</v>
          </cell>
          <cell r="E1215">
            <v>8.7065999999999999</v>
          </cell>
          <cell r="F1215">
            <v>8.6999999999999993</v>
          </cell>
        </row>
        <row r="1216">
          <cell r="A1216" t="str">
            <v>001.17.06920</v>
          </cell>
          <cell r="B1216" t="str">
            <v>Fornecimento e instalação de cabo duplast formado por 02 fios de cobre seção 2.00x16.00 mm2,c/ isolamento p/ 750v, com características não propagantes ao fogo</v>
          </cell>
          <cell r="C1216" t="str">
            <v>ML</v>
          </cell>
          <cell r="D1216">
            <v>1</v>
          </cell>
          <cell r="E1216">
            <v>12.6058</v>
          </cell>
          <cell r="F1216">
            <v>12.6</v>
          </cell>
        </row>
        <row r="1217">
          <cell r="A1217" t="str">
            <v>001.17.06940</v>
          </cell>
          <cell r="B1217" t="str">
            <v>Fornecimento e instalação de cabo duplast formado por 02 fios de cobre seção 2.00x25.00 mm2,c/ isolamento p/ 750v, com características não propagantes ao fogo</v>
          </cell>
          <cell r="C1217" t="str">
            <v>ML</v>
          </cell>
          <cell r="D1217">
            <v>1</v>
          </cell>
          <cell r="E1217">
            <v>17.236999999999998</v>
          </cell>
          <cell r="F1217">
            <v>17.23</v>
          </cell>
        </row>
        <row r="1218">
          <cell r="A1218" t="str">
            <v>001.17.06960</v>
          </cell>
          <cell r="B1218" t="str">
            <v>Fornecimento e instalação de caixa quadrada de ferro f/ furos de diâm.1/2" e 3/4" ,  4" x 4"</v>
          </cell>
          <cell r="C1218" t="str">
            <v>UN</v>
          </cell>
          <cell r="D1218">
            <v>1</v>
          </cell>
          <cell r="E1218">
            <v>2.6253000000000002</v>
          </cell>
          <cell r="F1218">
            <v>2.62</v>
          </cell>
        </row>
        <row r="1219">
          <cell r="A1219" t="str">
            <v>001.17.06980</v>
          </cell>
          <cell r="B1219" t="str">
            <v>Fornecimento e instalação de caixa quadrada de ferro f/ furos de diâm.1/2" e 3/4"  3" x 3"</v>
          </cell>
          <cell r="C1219" t="str">
            <v>UN</v>
          </cell>
          <cell r="D1219">
            <v>1</v>
          </cell>
          <cell r="E1219">
            <v>2.5152999999999999</v>
          </cell>
          <cell r="F1219">
            <v>2.5099999999999998</v>
          </cell>
        </row>
        <row r="1220">
          <cell r="A1220" t="str">
            <v>001.17.07000</v>
          </cell>
          <cell r="B1220" t="str">
            <v>Fornecimento e instalação de caixa octogonal de ferro fundo móvel c/ furos de diâm. 1/2" e 3/4"  4" x 4" x 2"</v>
          </cell>
          <cell r="C1220" t="str">
            <v>UN</v>
          </cell>
          <cell r="D1220">
            <v>1</v>
          </cell>
          <cell r="E1220">
            <v>3.0552999999999999</v>
          </cell>
          <cell r="F1220">
            <v>3.05</v>
          </cell>
        </row>
        <row r="1221">
          <cell r="A1221" t="str">
            <v>001.17.07020</v>
          </cell>
          <cell r="B1221" t="str">
            <v>Fornecimento e instalação de caixa octogonal de ferro fundo móvel c/ furos de diâm. 1/2" e 3/4"  3" x 3" x 1 1/2"</v>
          </cell>
          <cell r="C1221" t="str">
            <v>UN</v>
          </cell>
          <cell r="D1221">
            <v>1</v>
          </cell>
          <cell r="E1221">
            <v>3.0552999999999999</v>
          </cell>
          <cell r="F1221">
            <v>3.05</v>
          </cell>
        </row>
        <row r="1222">
          <cell r="A1222" t="str">
            <v>001.17.07040</v>
          </cell>
          <cell r="B1222" t="str">
            <v>Fornecimento e instalação de caixa metálica com tampa parafusada de 20.00x20.00x10.00 cm</v>
          </cell>
          <cell r="C1222" t="str">
            <v>UN</v>
          </cell>
          <cell r="D1222">
            <v>1</v>
          </cell>
          <cell r="E1222">
            <v>24.665900000000001</v>
          </cell>
          <cell r="F1222">
            <v>24.66</v>
          </cell>
        </row>
        <row r="1223">
          <cell r="A1223" t="str">
            <v>001.17.07060</v>
          </cell>
          <cell r="B1223" t="str">
            <v>Fornecimento e instalação de caixa metálica com tampa parafusada de 25.00x25.00x12.00 cm</v>
          </cell>
          <cell r="C1223" t="str">
            <v>UN</v>
          </cell>
          <cell r="D1223">
            <v>1</v>
          </cell>
          <cell r="E1223">
            <v>23.607700000000001</v>
          </cell>
          <cell r="F1223">
            <v>23.6</v>
          </cell>
        </row>
        <row r="1224">
          <cell r="A1224" t="str">
            <v>001.17.07080</v>
          </cell>
          <cell r="B1224" t="str">
            <v>Fornecimento e instalação de caixa metálica com tampa parafusada 30.00x30.00x15.00 cm</v>
          </cell>
          <cell r="C1224" t="str">
            <v>UN</v>
          </cell>
          <cell r="D1224">
            <v>1</v>
          </cell>
          <cell r="E1224">
            <v>41.005099999999999</v>
          </cell>
          <cell r="F1224">
            <v>41</v>
          </cell>
        </row>
        <row r="1225">
          <cell r="A1225" t="str">
            <v>001.17.07100</v>
          </cell>
          <cell r="B1225" t="str">
            <v>Fornecimento e instalação de caixa metálica com tampa parafusada 40.00x40.00x15.00 cm</v>
          </cell>
          <cell r="C1225" t="str">
            <v>UN</v>
          </cell>
          <cell r="D1225">
            <v>1</v>
          </cell>
          <cell r="E1225">
            <v>61.6633</v>
          </cell>
          <cell r="F1225">
            <v>61.66</v>
          </cell>
        </row>
        <row r="1226">
          <cell r="A1226" t="str">
            <v>001.17.07120</v>
          </cell>
          <cell r="B1226" t="str">
            <v>Fornecimento e instalação de caixa metálica com tampa parafusada 50.00x50.00x15.00 cm</v>
          </cell>
          <cell r="C1226" t="str">
            <v>UN</v>
          </cell>
          <cell r="D1226">
            <v>1</v>
          </cell>
          <cell r="E1226">
            <v>77.553299999999993</v>
          </cell>
          <cell r="F1226">
            <v>77.55</v>
          </cell>
        </row>
        <row r="1227">
          <cell r="A1227" t="str">
            <v>001.17.07140</v>
          </cell>
          <cell r="B1227" t="str">
            <v>Execução de caixa de passagem de concreto de 5 cm espessura e tampa de concreto impermeabilizada de 30.00 x 30.00 x 30.00 cm</v>
          </cell>
          <cell r="C1227" t="str">
            <v>CJ</v>
          </cell>
          <cell r="D1227">
            <v>1</v>
          </cell>
          <cell r="E1227">
            <v>26.275600000000001</v>
          </cell>
          <cell r="F1227">
            <v>26.27</v>
          </cell>
        </row>
        <row r="1228">
          <cell r="A1228" t="str">
            <v>001.17.07160</v>
          </cell>
          <cell r="B1228" t="str">
            <v>Execução de caixa de passagem de concreto de 5 cm espessura e tampa de concreto impermeabilizada de 30.00 x 30.00 x 40.00 cm</v>
          </cell>
          <cell r="C1228" t="str">
            <v>CJ</v>
          </cell>
          <cell r="D1228">
            <v>1</v>
          </cell>
          <cell r="E1228">
            <v>32.045699999999997</v>
          </cell>
          <cell r="F1228">
            <v>32.04</v>
          </cell>
        </row>
        <row r="1229">
          <cell r="A1229" t="str">
            <v>001.17.07180</v>
          </cell>
          <cell r="B1229" t="str">
            <v>Execução de caixa de passagem de concreto de 5 cm espessura e tampa de concreto impermeabilizada de 40.00 x 40.00 x 40.00 cm</v>
          </cell>
          <cell r="C1229" t="str">
            <v>CJ</v>
          </cell>
          <cell r="D1229">
            <v>1</v>
          </cell>
          <cell r="E1229">
            <v>44.218000000000004</v>
          </cell>
          <cell r="F1229">
            <v>44.21</v>
          </cell>
        </row>
        <row r="1230">
          <cell r="A1230" t="str">
            <v>001.17.07200</v>
          </cell>
          <cell r="B1230" t="str">
            <v>Execução de caixa de passagem de concreto de 5 cm espessura e tampa de concreto impermeabilizada de 40.00 x 40.00 x 50.00 cm</v>
          </cell>
          <cell r="C1230" t="str">
            <v>CJ</v>
          </cell>
          <cell r="D1230">
            <v>1</v>
          </cell>
          <cell r="E1230">
            <v>50.429299999999998</v>
          </cell>
          <cell r="F1230">
            <v>50.42</v>
          </cell>
        </row>
        <row r="1231">
          <cell r="A1231" t="str">
            <v>001.17.07220</v>
          </cell>
          <cell r="B1231" t="str">
            <v>Execução de caixa de passagem de concreto de 5 cm espessura e tampa de concreto impermeabilizada de 50.00 x 50.00 x 50.00 cm</v>
          </cell>
          <cell r="C1231" t="str">
            <v>CJ</v>
          </cell>
          <cell r="D1231">
            <v>1</v>
          </cell>
          <cell r="E1231">
            <v>66.826099999999997</v>
          </cell>
          <cell r="F1231">
            <v>66.819999999999993</v>
          </cell>
        </row>
        <row r="1232">
          <cell r="A1232" t="str">
            <v>001.17.07240</v>
          </cell>
          <cell r="B1232" t="str">
            <v>Execução de caixa de passagem de concreto de 5 cm espessura e tampa de concreto impermeabilizada de 50.00 x 50.00 x 60.00 cm</v>
          </cell>
          <cell r="C1232" t="str">
            <v>CJ</v>
          </cell>
          <cell r="D1232">
            <v>1</v>
          </cell>
          <cell r="E1232">
            <v>74.707300000000004</v>
          </cell>
          <cell r="F1232">
            <v>74.7</v>
          </cell>
        </row>
        <row r="1233">
          <cell r="A1233" t="str">
            <v>001.17.07260</v>
          </cell>
          <cell r="B1233" t="str">
            <v>Execução de caixa de passagem de concreto de 5 cm espessura e tampa de concreto impermeabilizada de 60.00 x 60.00 x 60.00 cm</v>
          </cell>
          <cell r="C1233" t="str">
            <v>CJ</v>
          </cell>
          <cell r="D1233">
            <v>1</v>
          </cell>
          <cell r="E1233">
            <v>94.691000000000003</v>
          </cell>
          <cell r="F1233">
            <v>94.69</v>
          </cell>
        </row>
        <row r="1234">
          <cell r="A1234" t="str">
            <v>001.17.07280</v>
          </cell>
          <cell r="B1234" t="str">
            <v>Execução de caixa de passagem de concreto de 5 cm espessura e tampa de concreto impermeabilizada de 80.00 x 80.00 x 80.00 cm</v>
          </cell>
          <cell r="C1234" t="str">
            <v>CJ</v>
          </cell>
          <cell r="D1234">
            <v>1</v>
          </cell>
          <cell r="E1234">
            <v>165.7534</v>
          </cell>
          <cell r="F1234">
            <v>165.75</v>
          </cell>
        </row>
        <row r="1235">
          <cell r="A1235" t="str">
            <v>001.17.07300</v>
          </cell>
          <cell r="B1235" t="str">
            <v>Execução de caixa de passagem de concreto de 5 cm espessura e tampa de concreto impermeabilizada de 80.00 x 80.00 x 100.00 cm</v>
          </cell>
          <cell r="C1235" t="str">
            <v>CJ</v>
          </cell>
          <cell r="D1235">
            <v>1</v>
          </cell>
          <cell r="E1235">
            <v>192.47819999999999</v>
          </cell>
          <cell r="F1235">
            <v>192.47</v>
          </cell>
        </row>
        <row r="1236">
          <cell r="A1236" t="str">
            <v>001.17.07320</v>
          </cell>
          <cell r="B1236" t="str">
            <v>Fornecimento e instalação de caixa metálica p/ telefone n.1 10.00x10.00x5.00 cm</v>
          </cell>
          <cell r="C1236" t="str">
            <v>UN</v>
          </cell>
          <cell r="D1236">
            <v>1</v>
          </cell>
          <cell r="E1236">
            <v>1.7353000000000001</v>
          </cell>
          <cell r="F1236">
            <v>1.73</v>
          </cell>
        </row>
        <row r="1237">
          <cell r="A1237" t="str">
            <v>001.17.07340</v>
          </cell>
          <cell r="B1237" t="str">
            <v>Fornecimento e instalação de caixa metálica p/ telefone n.2 20.00x20.00x12.00 cm</v>
          </cell>
          <cell r="C1237" t="str">
            <v>UN</v>
          </cell>
          <cell r="D1237">
            <v>1</v>
          </cell>
          <cell r="E1237">
            <v>32.165900000000001</v>
          </cell>
          <cell r="F1237">
            <v>32.159999999999997</v>
          </cell>
        </row>
        <row r="1238">
          <cell r="A1238" t="str">
            <v>001.17.07360</v>
          </cell>
          <cell r="B1238" t="str">
            <v>Fornecimento e instalação de caixa metálica p/ telefone n.3 40.00x40.00x12.00 cm</v>
          </cell>
          <cell r="C1238" t="str">
            <v>UN</v>
          </cell>
          <cell r="D1238">
            <v>1</v>
          </cell>
          <cell r="E1238">
            <v>65.503299999999996</v>
          </cell>
          <cell r="F1238">
            <v>65.5</v>
          </cell>
        </row>
        <row r="1239">
          <cell r="A1239" t="str">
            <v>001.17.07380</v>
          </cell>
          <cell r="B1239" t="str">
            <v>Fornecimento e instalação de caixa metálica p/ telefone n.4 60.00x60.00x12.00 cm</v>
          </cell>
          <cell r="C1239" t="str">
            <v>UN</v>
          </cell>
          <cell r="D1239">
            <v>1</v>
          </cell>
          <cell r="E1239">
            <v>113.4517</v>
          </cell>
          <cell r="F1239">
            <v>113.45</v>
          </cell>
        </row>
        <row r="1240">
          <cell r="A1240" t="str">
            <v>001.17.07400</v>
          </cell>
          <cell r="B1240" t="str">
            <v>Fornecimento e instalação de caixa metálica p/ telefone n.5 80.00x80.00x12.00 cm</v>
          </cell>
          <cell r="C1240" t="str">
            <v>UN</v>
          </cell>
          <cell r="D1240">
            <v>1</v>
          </cell>
          <cell r="E1240">
            <v>187.33840000000001</v>
          </cell>
          <cell r="F1240">
            <v>187.33</v>
          </cell>
        </row>
        <row r="1241">
          <cell r="A1241" t="str">
            <v>001.17.07420</v>
          </cell>
          <cell r="B1241" t="str">
            <v>Fornecimento e instalação de caixa metálica p/ telefone n.6 120.00x120.00x12.00 cm</v>
          </cell>
          <cell r="C1241" t="str">
            <v>UN</v>
          </cell>
          <cell r="D1241">
            <v>1</v>
          </cell>
          <cell r="E1241">
            <v>400.15660000000003</v>
          </cell>
          <cell r="F1241">
            <v>400.15</v>
          </cell>
        </row>
        <row r="1242">
          <cell r="A1242" t="str">
            <v>001.17.07440</v>
          </cell>
          <cell r="B1242" t="str">
            <v>Execução de caixa de passagem de alvenaria de 1/2 vez c/ tampa de concreto impermeabilizada 30.00 x 30.00 x 30.00 cm</v>
          </cell>
          <cell r="C1242" t="str">
            <v>CJ</v>
          </cell>
          <cell r="D1242">
            <v>1</v>
          </cell>
          <cell r="E1242">
            <v>40.650799999999997</v>
          </cell>
          <cell r="F1242">
            <v>40.65</v>
          </cell>
        </row>
        <row r="1243">
          <cell r="A1243" t="str">
            <v>001.17.07460</v>
          </cell>
          <cell r="B1243" t="str">
            <v>Execução de caixa de passagem de alvenaria de 1/2 vez c/ tampa de concreto impermeabilizada 30.00 x 30.00 x 40.00 cm</v>
          </cell>
          <cell r="C1243" t="str">
            <v>CJ</v>
          </cell>
          <cell r="D1243">
            <v>1</v>
          </cell>
          <cell r="E1243">
            <v>47.8446</v>
          </cell>
          <cell r="F1243">
            <v>47.84</v>
          </cell>
        </row>
        <row r="1244">
          <cell r="A1244" t="str">
            <v>001.17.07480</v>
          </cell>
          <cell r="B1244" t="str">
            <v>Execução de caixa de passagem de alvenaria de 1/2 vez c/ tampa de concreto impermeabilizada 40.00 x 40.00 x 40.00 cm</v>
          </cell>
          <cell r="C1244" t="str">
            <v>CJ</v>
          </cell>
          <cell r="D1244">
            <v>1</v>
          </cell>
          <cell r="E1244">
            <v>59.283900000000003</v>
          </cell>
          <cell r="F1244">
            <v>59.28</v>
          </cell>
        </row>
        <row r="1245">
          <cell r="A1245" t="str">
            <v>001.17.07500</v>
          </cell>
          <cell r="B1245" t="str">
            <v>Execução de caixa de passagem de alvenaria de 1/2 vez c/ tampa de concreto impermeabilizada 40.00 x 40.00 x 50.00 cm</v>
          </cell>
          <cell r="C1245" t="str">
            <v>CJ</v>
          </cell>
          <cell r="D1245">
            <v>1</v>
          </cell>
          <cell r="E1245">
            <v>70.488500000000002</v>
          </cell>
          <cell r="F1245">
            <v>70.48</v>
          </cell>
        </row>
        <row r="1246">
          <cell r="A1246" t="str">
            <v>001.17.07520</v>
          </cell>
          <cell r="B1246" t="str">
            <v>Execução de caixa de passagem de alvenaria de 1/2 vez c/ tampa de concreto impermeabiliada 50.00 x 50.00 x 50.00 cm</v>
          </cell>
          <cell r="C1246" t="str">
            <v>CJ</v>
          </cell>
          <cell r="D1246">
            <v>1</v>
          </cell>
          <cell r="E1246">
            <v>86.824600000000004</v>
          </cell>
          <cell r="F1246">
            <v>86.82</v>
          </cell>
        </row>
        <row r="1247">
          <cell r="A1247" t="str">
            <v>001.17.07540</v>
          </cell>
          <cell r="B1247" t="str">
            <v>Exeucução de caixa de passagem de alvenaria de 1/2 vez c/ tampa de concreto impermeabilizada 50.00 x 50.00 x 60.0 cm</v>
          </cell>
          <cell r="C1247" t="str">
            <v>CJ</v>
          </cell>
          <cell r="D1247">
            <v>1</v>
          </cell>
          <cell r="E1247">
            <v>97.178100000000001</v>
          </cell>
          <cell r="F1247">
            <v>97.17</v>
          </cell>
        </row>
        <row r="1248">
          <cell r="A1248" t="str">
            <v>001.17.07560</v>
          </cell>
          <cell r="B1248" t="str">
            <v>Execuçãoo de caixa de passagem de alvenaria de 1/2 vez c/ tampa de concreto impermeabilizada 60.00 x 60.00 x 60.00 cm</v>
          </cell>
          <cell r="C1248" t="str">
            <v>CJ</v>
          </cell>
          <cell r="D1248">
            <v>1</v>
          </cell>
          <cell r="E1248">
            <v>118.60429999999999</v>
          </cell>
          <cell r="F1248">
            <v>118.6</v>
          </cell>
        </row>
        <row r="1249">
          <cell r="A1249" t="str">
            <v>001.17.07580</v>
          </cell>
          <cell r="B1249" t="str">
            <v>Execução de caixa de passagem de alvenaria de 1/2 vez c/ tampa de concreto impermeabilizada 80.00 x 80.00 x 80.00 cm</v>
          </cell>
          <cell r="C1249" t="str">
            <v>CJ</v>
          </cell>
          <cell r="D1249">
            <v>1</v>
          </cell>
          <cell r="E1249">
            <v>195.84970000000001</v>
          </cell>
          <cell r="F1249">
            <v>195.84</v>
          </cell>
        </row>
        <row r="1250">
          <cell r="A1250" t="str">
            <v>001.17.07600</v>
          </cell>
          <cell r="B1250" t="str">
            <v>Execução de caixa de passagem de alvenaria de 1/2 vez c/ tampa de concreto impermeabilizada 80.00 x 80.00 x 100.00 cm</v>
          </cell>
          <cell r="C1250" t="str">
            <v>CJ</v>
          </cell>
          <cell r="D1250">
            <v>1</v>
          </cell>
          <cell r="E1250">
            <v>231.1054</v>
          </cell>
          <cell r="F1250">
            <v>231.1</v>
          </cell>
        </row>
        <row r="1251">
          <cell r="A1251" t="str">
            <v>001.17.07620</v>
          </cell>
          <cell r="B1251" t="str">
            <v>Execução de caixa de entrada em alvenaria c/ tampa metálica conf. padrão telemat r1 (60x35x50)cm</v>
          </cell>
          <cell r="C1251" t="str">
            <v>UN</v>
          </cell>
          <cell r="D1251">
            <v>1</v>
          </cell>
          <cell r="E1251">
            <v>0</v>
          </cell>
          <cell r="F1251">
            <v>0</v>
          </cell>
        </row>
        <row r="1252">
          <cell r="A1252" t="str">
            <v>001.17.07640</v>
          </cell>
          <cell r="B1252" t="str">
            <v>Execução de caixa de entrada em alvenaria c/ tampa metálica conf. padrão telemat r2 (107x52x50) cm</v>
          </cell>
          <cell r="C1252" t="str">
            <v>UN</v>
          </cell>
          <cell r="D1252">
            <v>1</v>
          </cell>
          <cell r="E1252">
            <v>0</v>
          </cell>
          <cell r="F1252">
            <v>0</v>
          </cell>
        </row>
        <row r="1253">
          <cell r="A1253" t="str">
            <v>001.17.07660</v>
          </cell>
          <cell r="B1253" t="str">
            <v>Fornecimento e instalação de  rolo de fita isolante plástica, de 20.00 m</v>
          </cell>
          <cell r="C1253" t="str">
            <v>UN</v>
          </cell>
          <cell r="D1253">
            <v>1</v>
          </cell>
          <cell r="E1253">
            <v>13.5466</v>
          </cell>
          <cell r="F1253">
            <v>13.54</v>
          </cell>
        </row>
        <row r="1254">
          <cell r="A1254" t="str">
            <v>001.17.07680</v>
          </cell>
          <cell r="B1254" t="str">
            <v>Fornecimento e instalação de  rolo de fita isolante plástica, de 10.00 m</v>
          </cell>
          <cell r="C1254" t="str">
            <v>UN</v>
          </cell>
          <cell r="D1254">
            <v>1</v>
          </cell>
          <cell r="E1254">
            <v>12.1966</v>
          </cell>
          <cell r="F1254">
            <v>12.19</v>
          </cell>
        </row>
        <row r="1255">
          <cell r="A1255" t="str">
            <v>001.17.07700</v>
          </cell>
          <cell r="B1255" t="str">
            <v>Fornecimento e instalação de  rolo de fita isolante plástica, de 05.00 m</v>
          </cell>
          <cell r="C1255" t="str">
            <v>UN</v>
          </cell>
          <cell r="D1255">
            <v>1</v>
          </cell>
          <cell r="E1255">
            <v>6.7183999999999999</v>
          </cell>
          <cell r="F1255">
            <v>6.71</v>
          </cell>
        </row>
        <row r="1256">
          <cell r="A1256" t="str">
            <v>001.17.07720</v>
          </cell>
          <cell r="B1256" t="str">
            <v>Fornecimento e instalação de rolo de fita isolante de alta fusão, de 10.00 m</v>
          </cell>
          <cell r="C1256" t="str">
            <v>UN</v>
          </cell>
          <cell r="D1256">
            <v>1</v>
          </cell>
          <cell r="E1256">
            <v>19.526599999999998</v>
          </cell>
          <cell r="F1256">
            <v>19.52</v>
          </cell>
        </row>
        <row r="1257">
          <cell r="A1257" t="str">
            <v>001.17.07740</v>
          </cell>
          <cell r="B1257" t="str">
            <v>Fornecimento e instalação de rolo de fita isolante de alta fusão, de 40.00 m</v>
          </cell>
          <cell r="C1257" t="str">
            <v>UN</v>
          </cell>
          <cell r="D1257">
            <v>1</v>
          </cell>
          <cell r="E1257">
            <v>62.7517</v>
          </cell>
          <cell r="F1257">
            <v>62.75</v>
          </cell>
        </row>
        <row r="1258">
          <cell r="A1258" t="str">
            <v>001.17.07760</v>
          </cell>
          <cell r="B1258" t="str">
            <v>Fornecimento e instalação de quadro metálico com fundo de madeira com maçaneta e fechadura de 100.00 x 100.00 x 15.00 cm</v>
          </cell>
          <cell r="C1258" t="str">
            <v>UN</v>
          </cell>
          <cell r="D1258">
            <v>1</v>
          </cell>
          <cell r="E1258">
            <v>179.25659999999999</v>
          </cell>
          <cell r="F1258">
            <v>179.25</v>
          </cell>
        </row>
        <row r="1259">
          <cell r="A1259" t="str">
            <v>001.17.07780</v>
          </cell>
          <cell r="B1259" t="str">
            <v>Fornecimento e instalação de quadro metálico com fundo de madeira com maçaneta e fechadura de 90.00 x 90.00 x 15.00 cm</v>
          </cell>
          <cell r="C1259" t="str">
            <v>UN</v>
          </cell>
          <cell r="D1259">
            <v>1</v>
          </cell>
          <cell r="E1259">
            <v>157.5566</v>
          </cell>
          <cell r="F1259">
            <v>157.55000000000001</v>
          </cell>
        </row>
        <row r="1260">
          <cell r="A1260" t="str">
            <v>001.17.07800</v>
          </cell>
          <cell r="B1260" t="str">
            <v>Fornecimento e instalação de quadro metálico com fundo de madeira com maçaneta e fechadura de 60.00 x 60.00 x 15.00 cm</v>
          </cell>
          <cell r="C1260" t="str">
            <v>UN</v>
          </cell>
          <cell r="D1260">
            <v>1</v>
          </cell>
          <cell r="E1260">
            <v>111.6384</v>
          </cell>
          <cell r="F1260">
            <v>111.63</v>
          </cell>
        </row>
        <row r="1261">
          <cell r="A1261" t="str">
            <v>001.17.07820</v>
          </cell>
          <cell r="B1261" t="str">
            <v>Fornecimento e instalação de quadro de distribuição com porta sem disjuntores e sem barramento até 06 circuitos</v>
          </cell>
          <cell r="C1261" t="str">
            <v>UN</v>
          </cell>
          <cell r="D1261">
            <v>1</v>
          </cell>
          <cell r="E1261">
            <v>30.973299999999998</v>
          </cell>
          <cell r="F1261">
            <v>30.97</v>
          </cell>
        </row>
        <row r="1262">
          <cell r="A1262" t="str">
            <v>001.17.07840</v>
          </cell>
          <cell r="B1262" t="str">
            <v>Fornecimento e instalação de quadro de distribuição com porta sem disjuntores e sem barramento de 07 a 10 circuitos</v>
          </cell>
          <cell r="C1262" t="str">
            <v>UN</v>
          </cell>
          <cell r="D1262">
            <v>1</v>
          </cell>
          <cell r="E1262">
            <v>37.423299999999998</v>
          </cell>
          <cell r="F1262">
            <v>37.42</v>
          </cell>
        </row>
        <row r="1263">
          <cell r="A1263" t="str">
            <v>001.17.07860</v>
          </cell>
          <cell r="B1263" t="str">
            <v>Fornecimento e instalação de quadro de distribuição com porta sem disjuntores e sem barramento de 11 a 15 circuitos</v>
          </cell>
          <cell r="C1263" t="str">
            <v>UN</v>
          </cell>
          <cell r="D1263">
            <v>1</v>
          </cell>
          <cell r="E1263">
            <v>38.491700000000002</v>
          </cell>
          <cell r="F1263">
            <v>38.49</v>
          </cell>
        </row>
        <row r="1264">
          <cell r="A1264" t="str">
            <v>001.17.07880</v>
          </cell>
          <cell r="B1264" t="str">
            <v>Fornecimento e instalação de quadro de distribuição com porta sem disjuntores e sem barramento de 16 a 20 circuitos</v>
          </cell>
          <cell r="C1264" t="str">
            <v>UN</v>
          </cell>
          <cell r="D1264">
            <v>1</v>
          </cell>
          <cell r="E1264">
            <v>95.491699999999994</v>
          </cell>
          <cell r="F1264">
            <v>95.49</v>
          </cell>
        </row>
        <row r="1265">
          <cell r="A1265" t="str">
            <v>001.17.07900</v>
          </cell>
          <cell r="B1265" t="str">
            <v>Fornecimento e instalação de quadro de distribuição com porta sem disjuntores e sem barramento até 03 circuitos, de sobrepor</v>
          </cell>
          <cell r="C1265" t="str">
            <v>UN</v>
          </cell>
          <cell r="D1265">
            <v>1</v>
          </cell>
          <cell r="E1265">
            <v>25.473299999999998</v>
          </cell>
          <cell r="F1265">
            <v>25.47</v>
          </cell>
        </row>
        <row r="1266">
          <cell r="A1266" t="str">
            <v>001.17.07920</v>
          </cell>
          <cell r="B1266" t="str">
            <v>Fornecimento e instalação de quadro de distribuição com porta sem disjuntores e sem barramento até 06 circuitos, de sobrepor</v>
          </cell>
          <cell r="C1266" t="str">
            <v>UN</v>
          </cell>
          <cell r="D1266">
            <v>1</v>
          </cell>
          <cell r="E1266">
            <v>34.773299999999999</v>
          </cell>
          <cell r="F1266">
            <v>34.770000000000003</v>
          </cell>
        </row>
        <row r="1267">
          <cell r="A1267" t="str">
            <v>001.17.07940</v>
          </cell>
          <cell r="B1267" t="str">
            <v>Fornecimento e instalação de quadro de distribuição com porta com barramento sem previsão para disjuntor geral e sem disjuntores, até 18 circuitos</v>
          </cell>
          <cell r="C1267" t="str">
            <v>UN</v>
          </cell>
          <cell r="D1267">
            <v>1</v>
          </cell>
          <cell r="E1267">
            <v>87.709900000000005</v>
          </cell>
          <cell r="F1267">
            <v>87.7</v>
          </cell>
        </row>
        <row r="1268">
          <cell r="A1268" t="str">
            <v>001.17.07960</v>
          </cell>
          <cell r="B1268" t="str">
            <v>Fornecimento e instalação de quadro de distribuição com porta com barramento sem previsão para disjuntor geral e sem disjuntores, de 19 a 30  circuitos</v>
          </cell>
          <cell r="C1268" t="str">
            <v>UN</v>
          </cell>
          <cell r="D1268">
            <v>1</v>
          </cell>
          <cell r="E1268">
            <v>140.7784</v>
          </cell>
          <cell r="F1268">
            <v>140.77000000000001</v>
          </cell>
        </row>
        <row r="1269">
          <cell r="A1269" t="str">
            <v>001.17.07980</v>
          </cell>
          <cell r="B1269" t="str">
            <v>Fornecimento e instalação de quadro de distribuição com porta com barramento sem previsão para disjuntor geral e sem disjuntores, de 31 a 42  circuitos</v>
          </cell>
          <cell r="C1269" t="str">
            <v>UN</v>
          </cell>
          <cell r="D1269">
            <v>1</v>
          </cell>
          <cell r="E1269">
            <v>150.89660000000001</v>
          </cell>
          <cell r="F1269">
            <v>150.88999999999999</v>
          </cell>
        </row>
        <row r="1270">
          <cell r="A1270" t="str">
            <v>001.17.08000</v>
          </cell>
          <cell r="B1270" t="str">
            <v>Fornecimento e instalação de quadro de distribuição trifásico c/ barramento, c/ previsão para disjuntor geral, com porta e sem disjuntores até 15 circuitos</v>
          </cell>
          <cell r="C1270" t="str">
            <v>UN</v>
          </cell>
          <cell r="D1270">
            <v>1</v>
          </cell>
          <cell r="E1270">
            <v>38.491700000000002</v>
          </cell>
          <cell r="F1270">
            <v>38.49</v>
          </cell>
        </row>
        <row r="1271">
          <cell r="A1271" t="str">
            <v>001.17.08020</v>
          </cell>
          <cell r="B1271" t="str">
            <v>Fornecimento e instalação de quadro de distribuição trifásico c/ barramento, c/ previsão para disjuntor geral, com porta e sem disjuntores de 16 a 27 circuitos</v>
          </cell>
          <cell r="C1271" t="str">
            <v>UN</v>
          </cell>
          <cell r="D1271">
            <v>1</v>
          </cell>
          <cell r="E1271">
            <v>115.7099</v>
          </cell>
          <cell r="F1271">
            <v>115.7</v>
          </cell>
        </row>
        <row r="1272">
          <cell r="A1272" t="str">
            <v>001.17.08040</v>
          </cell>
          <cell r="B1272" t="str">
            <v>Fornecimento e instalação de quadro de distribuição trifásico c/ barramento, c/ previsão para disjuntor geral, com porta e sem disjuntores de 28 a 30  circuitos</v>
          </cell>
          <cell r="C1272" t="str">
            <v>UN</v>
          </cell>
          <cell r="D1272">
            <v>1</v>
          </cell>
          <cell r="E1272">
            <v>140.7784</v>
          </cell>
          <cell r="F1272">
            <v>140.77000000000001</v>
          </cell>
        </row>
        <row r="1273">
          <cell r="A1273" t="str">
            <v>001.17.08060</v>
          </cell>
          <cell r="B1273" t="str">
            <v>Fornecimento e instalação de quadro de distribuição trifásico c/ barramento, c/ previsão para disjuntor geral, com porta e sem disjuntores de 31 a 56  circuitos</v>
          </cell>
          <cell r="C1273" t="str">
            <v>UN</v>
          </cell>
          <cell r="D1273">
            <v>1</v>
          </cell>
          <cell r="E1273">
            <v>350.94659999999999</v>
          </cell>
          <cell r="F1273">
            <v>350.94</v>
          </cell>
        </row>
        <row r="1274">
          <cell r="A1274" t="str">
            <v>001.17.08080</v>
          </cell>
          <cell r="B1274" t="str">
            <v>Fornecimento e instalação de quadro de distribuição de lógica, metálico com porta e trinco de embutir ou de sobrepor</v>
          </cell>
          <cell r="C1274" t="str">
            <v>UN</v>
          </cell>
          <cell r="D1274">
            <v>1</v>
          </cell>
          <cell r="E1274">
            <v>41.973300000000002</v>
          </cell>
          <cell r="F1274">
            <v>41.97</v>
          </cell>
        </row>
        <row r="1275">
          <cell r="A1275" t="str">
            <v>001.17.08100</v>
          </cell>
          <cell r="B1275" t="str">
            <v>Fornecimento e instalação de quadro para comando 1,20x0,80x0,35m</v>
          </cell>
          <cell r="C1275" t="str">
            <v>UN</v>
          </cell>
          <cell r="D1275">
            <v>1</v>
          </cell>
          <cell r="E1275">
            <v>40.946599999999997</v>
          </cell>
          <cell r="F1275">
            <v>40.94</v>
          </cell>
        </row>
        <row r="1276">
          <cell r="A1276" t="str">
            <v>001.17.08120</v>
          </cell>
          <cell r="B1276" t="str">
            <v>Fornecimento e instalação de disjuntor monopolar c/ proteção termomagnética automática da eletromar ou similar de 10amp a 30amp</v>
          </cell>
          <cell r="C1276" t="str">
            <v>UN</v>
          </cell>
          <cell r="D1276">
            <v>1</v>
          </cell>
          <cell r="E1276">
            <v>6.7210999999999999</v>
          </cell>
          <cell r="F1276">
            <v>6.72</v>
          </cell>
        </row>
        <row r="1277">
          <cell r="A1277" t="str">
            <v>001.17.08140</v>
          </cell>
          <cell r="B1277" t="str">
            <v>Fornecimento e instalação de disjuntor monopolar c/ proteção termomagnética automática da eletromar ou similar de 40amp a 50amp</v>
          </cell>
          <cell r="C1277" t="str">
            <v>UN</v>
          </cell>
          <cell r="D1277">
            <v>1</v>
          </cell>
          <cell r="E1277">
            <v>9.5710999999999995</v>
          </cell>
          <cell r="F1277">
            <v>9.57</v>
          </cell>
        </row>
        <row r="1278">
          <cell r="A1278" t="str">
            <v>001.17.08160</v>
          </cell>
          <cell r="B1278" t="str">
            <v>Fornecimento e instalação de disjuntor monopolar c/ proteção termomagnética automática da eletromar ou similar de 70amp a 100amp</v>
          </cell>
          <cell r="C1278" t="str">
            <v>UN</v>
          </cell>
          <cell r="D1278">
            <v>1</v>
          </cell>
          <cell r="E1278">
            <v>16.071100000000001</v>
          </cell>
          <cell r="F1278">
            <v>16.07</v>
          </cell>
        </row>
        <row r="1279">
          <cell r="A1279" t="str">
            <v>001.17.08180</v>
          </cell>
          <cell r="B1279" t="str">
            <v>Fornecimento e instalação de disjuntor bipolar c/ proteção termomagnética automática da eletromar ou similar de 10amp a 50amp</v>
          </cell>
          <cell r="C1279" t="str">
            <v>UN</v>
          </cell>
          <cell r="D1279">
            <v>1</v>
          </cell>
          <cell r="E1279">
            <v>32.892099999999999</v>
          </cell>
          <cell r="F1279">
            <v>32.89</v>
          </cell>
        </row>
        <row r="1280">
          <cell r="A1280" t="str">
            <v>001.17.08200</v>
          </cell>
          <cell r="B1280" t="str">
            <v>Fornecimento e instalação de disjuntor bipolar c/ proteção termomagnética automática da eletromar ou similar de 60amp a 100amp</v>
          </cell>
          <cell r="C1280" t="str">
            <v>UN</v>
          </cell>
          <cell r="D1280">
            <v>1</v>
          </cell>
          <cell r="E1280">
            <v>44.162100000000002</v>
          </cell>
          <cell r="F1280">
            <v>44.16</v>
          </cell>
        </row>
        <row r="1281">
          <cell r="A1281" t="str">
            <v>001.17.08220</v>
          </cell>
          <cell r="B1281" t="str">
            <v>Fornecimento e instalação de disjuntor tripolar c/ proteção termomagnética automática da eletromar ou similar de 30amp a 50amp</v>
          </cell>
          <cell r="C1281" t="str">
            <v>un</v>
          </cell>
          <cell r="D1281">
            <v>1</v>
          </cell>
          <cell r="E1281">
            <v>39.482999999999997</v>
          </cell>
          <cell r="F1281">
            <v>39.479999999999997</v>
          </cell>
        </row>
        <row r="1282">
          <cell r="A1282" t="str">
            <v>001.17.08240</v>
          </cell>
          <cell r="B1282" t="str">
            <v>Fornecimento e instalação de disjuntor tripolar c/ proteção termomagnética automática da eletromar ou similar de 60amp a 100amp</v>
          </cell>
          <cell r="C1282" t="str">
            <v>un</v>
          </cell>
          <cell r="D1282">
            <v>1</v>
          </cell>
          <cell r="E1282">
            <v>75.113</v>
          </cell>
          <cell r="F1282">
            <v>75.11</v>
          </cell>
        </row>
        <row r="1283">
          <cell r="A1283" t="str">
            <v>001.17.08260</v>
          </cell>
          <cell r="B1283" t="str">
            <v>Fornecimento e instalação de disjuntor tripolar tipo ca-terno magnetico 125-150-175-200-225a da eletromar</v>
          </cell>
          <cell r="C1283" t="str">
            <v>UN</v>
          </cell>
          <cell r="D1283">
            <v>1</v>
          </cell>
          <cell r="E1283">
            <v>130.7533</v>
          </cell>
          <cell r="F1283">
            <v>130.75</v>
          </cell>
        </row>
        <row r="1284">
          <cell r="A1284" t="str">
            <v>001.17.08280</v>
          </cell>
          <cell r="B1284" t="str">
            <v>Fornecimento e instalação de disjuntor tripolar tipo da-termo magnético 250-300-350-400a da eletromar</v>
          </cell>
          <cell r="C1284" t="str">
            <v>UN</v>
          </cell>
          <cell r="D1284">
            <v>1</v>
          </cell>
          <cell r="E1284">
            <v>1793.9499000000001</v>
          </cell>
          <cell r="F1284">
            <v>1793.94</v>
          </cell>
        </row>
        <row r="1285">
          <cell r="A1285" t="str">
            <v>001.17.08300</v>
          </cell>
          <cell r="B1285" t="str">
            <v>Fornecimento e instalação de disjuntor termomagnético (diaquick) - siemens monopolar 2a/240v</v>
          </cell>
          <cell r="C1285" t="str">
            <v>UN</v>
          </cell>
          <cell r="D1285">
            <v>1</v>
          </cell>
          <cell r="E1285">
            <v>26.711099999999998</v>
          </cell>
          <cell r="F1285">
            <v>26.71</v>
          </cell>
        </row>
        <row r="1286">
          <cell r="A1286" t="str">
            <v>001.17.08320</v>
          </cell>
          <cell r="B1286" t="str">
            <v>Fornecimento e instalação de disjuntor termomagnético (diaquick) - siemens monofásico 6a/240v</v>
          </cell>
          <cell r="C1286" t="str">
            <v>UN</v>
          </cell>
          <cell r="D1286">
            <v>1</v>
          </cell>
          <cell r="E1286">
            <v>26.8111</v>
          </cell>
          <cell r="F1286">
            <v>26.81</v>
          </cell>
        </row>
        <row r="1287">
          <cell r="A1287" t="str">
            <v>001.17.08340</v>
          </cell>
          <cell r="B1287" t="str">
            <v>Fornecimento e instalação de disjuntor termomagnético (diaquick) - siemens monofásico 25a/240v</v>
          </cell>
          <cell r="C1287" t="str">
            <v>UN</v>
          </cell>
          <cell r="D1287">
            <v>1</v>
          </cell>
          <cell r="E1287">
            <v>12.5511</v>
          </cell>
          <cell r="F1287">
            <v>12.55</v>
          </cell>
        </row>
        <row r="1288">
          <cell r="A1288" t="str">
            <v>001.17.08360</v>
          </cell>
          <cell r="B1288" t="str">
            <v>Fornecimento e instalação de disjuntor termomagnético (diaquick) - siemens monofásico 30a/240v</v>
          </cell>
          <cell r="C1288" t="str">
            <v>UN</v>
          </cell>
          <cell r="D1288">
            <v>1</v>
          </cell>
          <cell r="E1288">
            <v>9.6710999999999991</v>
          </cell>
          <cell r="F1288">
            <v>9.67</v>
          </cell>
        </row>
        <row r="1289">
          <cell r="A1289" t="str">
            <v>001.17.08380</v>
          </cell>
          <cell r="B1289" t="str">
            <v>Fornecimento e instalação de disjuntor termomagnético (diaquik) - tripolar - 30a/240v</v>
          </cell>
          <cell r="C1289" t="str">
            <v>UN</v>
          </cell>
          <cell r="D1289">
            <v>1</v>
          </cell>
          <cell r="E1289">
            <v>117.18300000000001</v>
          </cell>
          <cell r="F1289">
            <v>117.18</v>
          </cell>
        </row>
        <row r="1290">
          <cell r="A1290" t="str">
            <v>001.17.08400</v>
          </cell>
          <cell r="B1290" t="str">
            <v>Fornecimento e instalação de chave blindada tripolar 250v 30 amp/250v</v>
          </cell>
          <cell r="C1290" t="str">
            <v>UN</v>
          </cell>
          <cell r="D1290">
            <v>1</v>
          </cell>
          <cell r="E1290">
            <v>79.3245</v>
          </cell>
          <cell r="F1290">
            <v>79.319999999999993</v>
          </cell>
        </row>
        <row r="1291">
          <cell r="A1291" t="str">
            <v>001.17.08420</v>
          </cell>
          <cell r="B1291" t="str">
            <v>Fornecimento e instalação de chave blindada tripolar 60 amp/250v</v>
          </cell>
          <cell r="C1291" t="str">
            <v>UN</v>
          </cell>
          <cell r="D1291">
            <v>1</v>
          </cell>
          <cell r="E1291">
            <v>168.46209999999999</v>
          </cell>
          <cell r="F1291">
            <v>168.46</v>
          </cell>
        </row>
        <row r="1292">
          <cell r="A1292" t="str">
            <v>001.17.08440</v>
          </cell>
          <cell r="B1292" t="str">
            <v>Fornecimento e instalação de chave blindada tripolar 100 amp/250v</v>
          </cell>
          <cell r="C1292" t="str">
            <v>UN</v>
          </cell>
          <cell r="D1292">
            <v>1</v>
          </cell>
          <cell r="E1292">
            <v>238.1893</v>
          </cell>
          <cell r="F1292">
            <v>238.18</v>
          </cell>
        </row>
        <row r="1293">
          <cell r="A1293" t="str">
            <v>001.17.08460</v>
          </cell>
          <cell r="B1293" t="str">
            <v>Fornecimento e instalação de chave magnética trifásica blindada para fixar em poste 90a/600v</v>
          </cell>
          <cell r="C1293" t="str">
            <v>UN</v>
          </cell>
          <cell r="D1293">
            <v>1</v>
          </cell>
          <cell r="E1293">
            <v>495.35509999999999</v>
          </cell>
          <cell r="F1293">
            <v>495.35</v>
          </cell>
        </row>
        <row r="1294">
          <cell r="A1294" t="str">
            <v>001.17.08480</v>
          </cell>
          <cell r="B1294" t="str">
            <v>Fornecimento e instalação de chave blindada tripolar 400amp/500v p/ unidade</v>
          </cell>
          <cell r="C1294" t="str">
            <v>UN</v>
          </cell>
          <cell r="D1294">
            <v>1</v>
          </cell>
          <cell r="E1294">
            <v>778.28399999999999</v>
          </cell>
          <cell r="F1294">
            <v>778.28</v>
          </cell>
        </row>
        <row r="1295">
          <cell r="A1295" t="str">
            <v>001.17.08500</v>
          </cell>
          <cell r="B1295" t="str">
            <v>Fornecimento e instalação de chave blindada tripolar 600amp/500v p/ unidade</v>
          </cell>
          <cell r="C1295" t="str">
            <v>UN</v>
          </cell>
          <cell r="D1295">
            <v>1</v>
          </cell>
          <cell r="E1295">
            <v>1188.8212000000001</v>
          </cell>
          <cell r="F1295">
            <v>1188.82</v>
          </cell>
        </row>
        <row r="1296">
          <cell r="A1296" t="str">
            <v>001.17.08520</v>
          </cell>
          <cell r="B1296" t="str">
            <v>Fornecimento e instalação de chave blindada tripolar 60a/500v p/ unidade</v>
          </cell>
          <cell r="C1296" t="str">
            <v>UN</v>
          </cell>
          <cell r="D1296">
            <v>1</v>
          </cell>
          <cell r="E1296">
            <v>74.516599999999997</v>
          </cell>
          <cell r="F1296">
            <v>74.510000000000005</v>
          </cell>
        </row>
        <row r="1297">
          <cell r="A1297" t="str">
            <v>001.17.08540</v>
          </cell>
          <cell r="B1297" t="str">
            <v>Fornecimento e instalação de chave blindada triplar 125amp/500v p/ unidade</v>
          </cell>
          <cell r="C1297" t="str">
            <v>CJ</v>
          </cell>
          <cell r="D1297">
            <v>1</v>
          </cell>
          <cell r="E1297">
            <v>373.57929999999999</v>
          </cell>
          <cell r="F1297">
            <v>373.57</v>
          </cell>
        </row>
        <row r="1298">
          <cell r="A1298" t="str">
            <v>001.17.08560</v>
          </cell>
          <cell r="B1298" t="str">
            <v>Fornecimento e instalação de chave magnética guarda motor tripolar s/ botoeira 60hz/220v de 10a</v>
          </cell>
          <cell r="C1298" t="str">
            <v>UN</v>
          </cell>
          <cell r="D1298">
            <v>1</v>
          </cell>
          <cell r="E1298">
            <v>90.398399999999995</v>
          </cell>
          <cell r="F1298">
            <v>90.39</v>
          </cell>
        </row>
        <row r="1299">
          <cell r="A1299" t="str">
            <v>001.17.08580</v>
          </cell>
          <cell r="B1299" t="str">
            <v>Fornecimento e instalação de chave magnética guarda motor tripolar s/ botoeira 60hz/220v de 16 a</v>
          </cell>
          <cell r="C1299" t="str">
            <v>UN</v>
          </cell>
          <cell r="D1299">
            <v>1</v>
          </cell>
          <cell r="E1299">
            <v>141.55840000000001</v>
          </cell>
          <cell r="F1299">
            <v>141.55000000000001</v>
          </cell>
        </row>
        <row r="1300">
          <cell r="A1300" t="str">
            <v>001.17.08600</v>
          </cell>
          <cell r="B1300" t="str">
            <v>Fornecimento e instalação de chave magnética guarda motor tripolar s/ botoeira 60hz/220v de 32 a</v>
          </cell>
          <cell r="C1300" t="str">
            <v>UN</v>
          </cell>
          <cell r="D1300">
            <v>1</v>
          </cell>
          <cell r="E1300">
            <v>226.83840000000001</v>
          </cell>
          <cell r="F1300">
            <v>226.83</v>
          </cell>
        </row>
        <row r="1301">
          <cell r="A1301" t="str">
            <v>001.17.08620</v>
          </cell>
          <cell r="B1301" t="str">
            <v>Fornecimento e instalação de chave de reversão 30 amp/250v 60 hz com 3 pólos de entrada e 6 pólos de saída</v>
          </cell>
          <cell r="C1301" t="str">
            <v>UN</v>
          </cell>
          <cell r="D1301">
            <v>1</v>
          </cell>
          <cell r="E1301">
            <v>24.7684</v>
          </cell>
          <cell r="F1301">
            <v>24.76</v>
          </cell>
        </row>
        <row r="1302">
          <cell r="A1302" t="str">
            <v>001.17.08640</v>
          </cell>
          <cell r="B1302" t="str">
            <v>Fornecimento e instalação de chave bóia automática unipolar</v>
          </cell>
          <cell r="C1302" t="str">
            <v>UN</v>
          </cell>
          <cell r="D1302">
            <v>1</v>
          </cell>
          <cell r="E1302">
            <v>28.236599999999999</v>
          </cell>
          <cell r="F1302">
            <v>28.23</v>
          </cell>
        </row>
        <row r="1303">
          <cell r="A1303" t="str">
            <v>001.17.08660</v>
          </cell>
          <cell r="B1303" t="str">
            <v>Fornecimento e instalação de chave bóia automática bipolar</v>
          </cell>
          <cell r="C1303" t="str">
            <v>UN</v>
          </cell>
          <cell r="D1303">
            <v>1</v>
          </cell>
          <cell r="E1303">
            <v>40.3551</v>
          </cell>
          <cell r="F1303">
            <v>40.35</v>
          </cell>
        </row>
        <row r="1304">
          <cell r="A1304" t="str">
            <v>001.17.08680</v>
          </cell>
          <cell r="B1304" t="str">
            <v>Fornecimento e instalação de fusível nh 63amp</v>
          </cell>
          <cell r="C1304" t="str">
            <v>UN</v>
          </cell>
          <cell r="D1304">
            <v>1</v>
          </cell>
          <cell r="E1304">
            <v>14.733700000000001</v>
          </cell>
          <cell r="F1304">
            <v>14.73</v>
          </cell>
        </row>
        <row r="1305">
          <cell r="A1305" t="str">
            <v>001.17.08700</v>
          </cell>
          <cell r="B1305" t="str">
            <v>Fornecimento e instalação de fusível nh 100amp</v>
          </cell>
          <cell r="C1305" t="str">
            <v>UN</v>
          </cell>
          <cell r="D1305">
            <v>1</v>
          </cell>
          <cell r="E1305">
            <v>14.733700000000001</v>
          </cell>
          <cell r="F1305">
            <v>14.73</v>
          </cell>
        </row>
        <row r="1306">
          <cell r="A1306" t="str">
            <v>001.17.08720</v>
          </cell>
          <cell r="B1306" t="str">
            <v>Fornecimento e instalação de fusível nh 160amp</v>
          </cell>
          <cell r="C1306" t="str">
            <v>UN</v>
          </cell>
          <cell r="D1306">
            <v>1</v>
          </cell>
          <cell r="E1306">
            <v>14.733700000000001</v>
          </cell>
          <cell r="F1306">
            <v>14.73</v>
          </cell>
        </row>
        <row r="1307">
          <cell r="A1307" t="str">
            <v>001.17.08740</v>
          </cell>
          <cell r="B1307" t="str">
            <v>Fornecimento e instalação de fusível nh 200amp</v>
          </cell>
          <cell r="C1307" t="str">
            <v>UN</v>
          </cell>
          <cell r="D1307">
            <v>1</v>
          </cell>
          <cell r="E1307">
            <v>31.2453</v>
          </cell>
          <cell r="F1307">
            <v>31.24</v>
          </cell>
        </row>
        <row r="1308">
          <cell r="A1308" t="str">
            <v>001.17.08760</v>
          </cell>
          <cell r="B1308" t="str">
            <v>Fornecimento e instalação de fusível nh 315amp</v>
          </cell>
          <cell r="C1308" t="str">
            <v>UN</v>
          </cell>
          <cell r="D1308">
            <v>1</v>
          </cell>
          <cell r="E1308">
            <v>45.935299999999998</v>
          </cell>
          <cell r="F1308">
            <v>45.93</v>
          </cell>
        </row>
        <row r="1309">
          <cell r="A1309" t="str">
            <v>001.17.08780</v>
          </cell>
          <cell r="B1309" t="str">
            <v>Fornecimento e instalação de fusível nh 400amp</v>
          </cell>
          <cell r="C1309" t="str">
            <v>UN</v>
          </cell>
          <cell r="D1309">
            <v>1</v>
          </cell>
          <cell r="E1309">
            <v>20.805299999999999</v>
          </cell>
          <cell r="F1309">
            <v>20.8</v>
          </cell>
        </row>
        <row r="1310">
          <cell r="A1310" t="str">
            <v>001.17.08800</v>
          </cell>
          <cell r="B1310" t="str">
            <v>Fornecimento e instalação de fusível nh 630amp</v>
          </cell>
          <cell r="C1310" t="str">
            <v>UN</v>
          </cell>
          <cell r="D1310">
            <v>1</v>
          </cell>
          <cell r="E1310">
            <v>29.9453</v>
          </cell>
          <cell r="F1310">
            <v>29.94</v>
          </cell>
        </row>
        <row r="1311">
          <cell r="A1311" t="str">
            <v>001.17.08820</v>
          </cell>
          <cell r="B1311" t="str">
            <v>Fornecimento e instalação de fusível tipo "nh", corrente de 200a, capacidade de ruptura 100ka 500v tamanho 2 retardado</v>
          </cell>
          <cell r="C1311" t="str">
            <v>UN</v>
          </cell>
          <cell r="D1311">
            <v>1</v>
          </cell>
          <cell r="E1311">
            <v>24.1553</v>
          </cell>
          <cell r="F1311">
            <v>24.15</v>
          </cell>
        </row>
        <row r="1312">
          <cell r="A1312" t="str">
            <v>001.17.08840</v>
          </cell>
          <cell r="B1312" t="str">
            <v>Fornecimento e instalação de fusível cartucho de 30amp</v>
          </cell>
          <cell r="C1312" t="str">
            <v>UN</v>
          </cell>
          <cell r="D1312">
            <v>1</v>
          </cell>
          <cell r="E1312">
            <v>3.5236999999999998</v>
          </cell>
          <cell r="F1312">
            <v>3.52</v>
          </cell>
        </row>
        <row r="1313">
          <cell r="A1313" t="str">
            <v>001.17.08860</v>
          </cell>
          <cell r="B1313" t="str">
            <v>Fornecimento e instalação de fusível cartucho de 60amp</v>
          </cell>
          <cell r="C1313" t="str">
            <v>UN</v>
          </cell>
          <cell r="D1313">
            <v>1</v>
          </cell>
          <cell r="E1313">
            <v>2.9737</v>
          </cell>
          <cell r="F1313">
            <v>2.97</v>
          </cell>
        </row>
        <row r="1314">
          <cell r="A1314" t="str">
            <v>001.17.08880</v>
          </cell>
          <cell r="B1314" t="str">
            <v>Fornecimento e instalação de fusível faca de 100amp</v>
          </cell>
          <cell r="C1314" t="str">
            <v>UN</v>
          </cell>
          <cell r="D1314">
            <v>1</v>
          </cell>
          <cell r="E1314">
            <v>5.0837000000000003</v>
          </cell>
          <cell r="F1314">
            <v>5.08</v>
          </cell>
        </row>
        <row r="1315">
          <cell r="A1315" t="str">
            <v>001.17.08900</v>
          </cell>
          <cell r="B1315" t="str">
            <v>Fornecimento e instalação de fusível faca de 200amp</v>
          </cell>
          <cell r="C1315" t="str">
            <v>UN</v>
          </cell>
          <cell r="D1315">
            <v>1</v>
          </cell>
          <cell r="E1315">
            <v>8.9536999999999995</v>
          </cell>
          <cell r="F1315">
            <v>8.9499999999999993</v>
          </cell>
        </row>
        <row r="1316">
          <cell r="A1316" t="str">
            <v>001.17.08920</v>
          </cell>
          <cell r="B1316" t="str">
            <v>Fornecimento e instalação de fusível faca de 400amp</v>
          </cell>
          <cell r="C1316" t="str">
            <v>UN</v>
          </cell>
          <cell r="D1316">
            <v>1</v>
          </cell>
          <cell r="E1316">
            <v>21.6753</v>
          </cell>
          <cell r="F1316">
            <v>21.67</v>
          </cell>
        </row>
        <row r="1317">
          <cell r="A1317" t="str">
            <v>001.17.08940</v>
          </cell>
          <cell r="B1317" t="str">
            <v>Fornecimento e instalação de fusível faca de 600amp</v>
          </cell>
          <cell r="C1317" t="str">
            <v>UN</v>
          </cell>
          <cell r="D1317">
            <v>1</v>
          </cell>
          <cell r="E1317">
            <v>24.535299999999999</v>
          </cell>
          <cell r="F1317">
            <v>24.53</v>
          </cell>
        </row>
        <row r="1318">
          <cell r="A1318" t="str">
            <v>001.17.08960</v>
          </cell>
          <cell r="B1318" t="str">
            <v>Forneicimento e instalação de fusível diazed de 30 a 60 amp</v>
          </cell>
          <cell r="C1318" t="str">
            <v>UN</v>
          </cell>
          <cell r="D1318">
            <v>1</v>
          </cell>
          <cell r="E1318">
            <v>3.3637000000000001</v>
          </cell>
          <cell r="F1318">
            <v>3.36</v>
          </cell>
        </row>
        <row r="1319">
          <cell r="A1319" t="str">
            <v>001.17.08980</v>
          </cell>
          <cell r="B1319" t="str">
            <v>Fornecimento e instalação de fusível diazed de 10 amp.,inclusive base, anel e tampa</v>
          </cell>
          <cell r="C1319" t="str">
            <v>CJ</v>
          </cell>
          <cell r="D1319">
            <v>1</v>
          </cell>
          <cell r="E1319">
            <v>20.5792</v>
          </cell>
          <cell r="F1319">
            <v>20.57</v>
          </cell>
        </row>
        <row r="1320">
          <cell r="A1320" t="str">
            <v>001.17.09000</v>
          </cell>
          <cell r="B1320" t="str">
            <v>Fornecimento e instalação de elo fusível de alta tensão 1h</v>
          </cell>
          <cell r="C1320" t="str">
            <v>UN</v>
          </cell>
          <cell r="D1320">
            <v>1</v>
          </cell>
          <cell r="E1320">
            <v>3.1474000000000002</v>
          </cell>
          <cell r="F1320">
            <v>3.14</v>
          </cell>
        </row>
        <row r="1321">
          <cell r="A1321" t="str">
            <v>001.17.09020</v>
          </cell>
          <cell r="B1321" t="str">
            <v>Fornecimento e instalação de elo fusível de alta tensão 2h</v>
          </cell>
          <cell r="C1321" t="str">
            <v>UN</v>
          </cell>
          <cell r="D1321">
            <v>1</v>
          </cell>
          <cell r="E1321">
            <v>3.2473999999999998</v>
          </cell>
          <cell r="F1321">
            <v>3.24</v>
          </cell>
        </row>
        <row r="1322">
          <cell r="A1322" t="str">
            <v>001.17.09040</v>
          </cell>
          <cell r="B1322" t="str">
            <v>Fornecimento e instalação de elo fusível de alta tensão 3h</v>
          </cell>
          <cell r="C1322" t="str">
            <v>UN</v>
          </cell>
          <cell r="D1322">
            <v>1</v>
          </cell>
          <cell r="E1322">
            <v>3.0573999999999999</v>
          </cell>
          <cell r="F1322">
            <v>3.05</v>
          </cell>
        </row>
        <row r="1323">
          <cell r="A1323" t="str">
            <v>001.17.09060</v>
          </cell>
          <cell r="B1323" t="str">
            <v>Fornecimento e instalação de elo fusível de alta tensão 5h</v>
          </cell>
          <cell r="C1323" t="str">
            <v>UN</v>
          </cell>
          <cell r="D1323">
            <v>1</v>
          </cell>
          <cell r="E1323">
            <v>3.2473999999999998</v>
          </cell>
          <cell r="F1323">
            <v>3.24</v>
          </cell>
        </row>
        <row r="1324">
          <cell r="A1324" t="str">
            <v>001.17.09080</v>
          </cell>
          <cell r="B1324" t="str">
            <v>Fornecimento e instalação de elo fusível de alta tensão 6k</v>
          </cell>
          <cell r="C1324" t="str">
            <v>UN</v>
          </cell>
          <cell r="D1324">
            <v>1</v>
          </cell>
          <cell r="E1324">
            <v>3.2473999999999998</v>
          </cell>
          <cell r="F1324">
            <v>3.24</v>
          </cell>
        </row>
        <row r="1325">
          <cell r="A1325" t="str">
            <v>001.17.09100</v>
          </cell>
          <cell r="B1325" t="str">
            <v>Fornecimento e instalação de elo fusível de alta tensão 15k</v>
          </cell>
          <cell r="C1325" t="str">
            <v>UN</v>
          </cell>
          <cell r="D1325">
            <v>1</v>
          </cell>
          <cell r="E1325">
            <v>3.2473999999999998</v>
          </cell>
          <cell r="F1325">
            <v>3.24</v>
          </cell>
        </row>
        <row r="1326">
          <cell r="A1326" t="str">
            <v>001.17.09120</v>
          </cell>
          <cell r="B1326" t="str">
            <v>Fornecimento e instalação de elo fusível de alta tensão 25k</v>
          </cell>
          <cell r="C1326" t="str">
            <v>UN</v>
          </cell>
          <cell r="D1326">
            <v>1</v>
          </cell>
          <cell r="E1326">
            <v>3.3473999999999999</v>
          </cell>
          <cell r="F1326">
            <v>3.34</v>
          </cell>
        </row>
        <row r="1327">
          <cell r="A1327" t="str">
            <v>001.17.09140</v>
          </cell>
          <cell r="B1327" t="str">
            <v>Fornecimento e instalação de elo fusível 10 k - 15 kv</v>
          </cell>
          <cell r="C1327" t="str">
            <v>UN</v>
          </cell>
          <cell r="D1327">
            <v>1</v>
          </cell>
          <cell r="E1327">
            <v>1.7937000000000001</v>
          </cell>
          <cell r="F1327">
            <v>1.79</v>
          </cell>
        </row>
        <row r="1328">
          <cell r="A1328" t="str">
            <v>001.17.09160</v>
          </cell>
          <cell r="B1328" t="str">
            <v>Fornecimento e instalação de chave tipo faca com fusível base de ardosia 250v 3x30amp</v>
          </cell>
          <cell r="C1328" t="str">
            <v>UN</v>
          </cell>
          <cell r="D1328">
            <v>1</v>
          </cell>
          <cell r="E1328">
            <v>47.234499999999997</v>
          </cell>
          <cell r="F1328">
            <v>47.23</v>
          </cell>
        </row>
        <row r="1329">
          <cell r="A1329" t="str">
            <v>001.17.09180</v>
          </cell>
          <cell r="B1329" t="str">
            <v>Fornecimento e instalação de chave tipo faca com fusível base de ardósia 250v 3x60amp</v>
          </cell>
          <cell r="C1329" t="str">
            <v>UN</v>
          </cell>
          <cell r="D1329">
            <v>1</v>
          </cell>
          <cell r="E1329">
            <v>48.112099999999998</v>
          </cell>
          <cell r="F1329">
            <v>48.11</v>
          </cell>
        </row>
        <row r="1330">
          <cell r="A1330" t="str">
            <v>001.17.09200</v>
          </cell>
          <cell r="B1330" t="str">
            <v>Fornecimento e instalação de chave tipo faca com fusível base de ardósia 250v 3x100amp</v>
          </cell>
          <cell r="C1330" t="str">
            <v>UN</v>
          </cell>
          <cell r="D1330">
            <v>1</v>
          </cell>
          <cell r="E1330">
            <v>56.4893</v>
          </cell>
          <cell r="F1330">
            <v>56.48</v>
          </cell>
        </row>
        <row r="1331">
          <cell r="A1331" t="str">
            <v>001.17.09220</v>
          </cell>
          <cell r="B1331" t="str">
            <v>Fornecimento e instalação de chave tipo faca com fusível base de ardósia 250v 3x200amp</v>
          </cell>
          <cell r="C1331" t="str">
            <v>UN</v>
          </cell>
          <cell r="D1331">
            <v>1</v>
          </cell>
          <cell r="E1331">
            <v>70.146600000000007</v>
          </cell>
          <cell r="F1331">
            <v>70.14</v>
          </cell>
        </row>
        <row r="1332">
          <cell r="A1332" t="str">
            <v>001.17.09240</v>
          </cell>
          <cell r="B1332" t="str">
            <v>Fornecimento e instalação de chave fusível - 15 kv de 3 x 300 a</v>
          </cell>
          <cell r="C1332" t="str">
            <v>UN</v>
          </cell>
          <cell r="D1332">
            <v>1</v>
          </cell>
          <cell r="E1332">
            <v>89.236599999999996</v>
          </cell>
          <cell r="F1332">
            <v>89.23</v>
          </cell>
        </row>
        <row r="1333">
          <cell r="A1333" t="str">
            <v>001.17.09260</v>
          </cell>
          <cell r="B1333" t="str">
            <v>Fornecimento e instalação de chave chave seccionadora tripolar comando simultâneo aberto, abertura em carga, tensão nominal de 500 v, corrente nominal 200a/600v</v>
          </cell>
          <cell r="C1333" t="str">
            <v>UN</v>
          </cell>
          <cell r="D1333">
            <v>1</v>
          </cell>
          <cell r="E1333">
            <v>600.23659999999995</v>
          </cell>
          <cell r="F1333">
            <v>600.23</v>
          </cell>
        </row>
        <row r="1334">
          <cell r="A1334" t="str">
            <v>001.17.09280</v>
          </cell>
          <cell r="B1334" t="str">
            <v>Fornecimento e instalação de chave de comando de proteção para iluminação 2x60 w</v>
          </cell>
          <cell r="C1334" t="str">
            <v>UN</v>
          </cell>
          <cell r="D1334">
            <v>1</v>
          </cell>
          <cell r="E1334">
            <v>390.11840000000001</v>
          </cell>
          <cell r="F1334">
            <v>390.11</v>
          </cell>
        </row>
        <row r="1335">
          <cell r="A1335" t="str">
            <v>001.17.09300</v>
          </cell>
          <cell r="B1335" t="str">
            <v>Fornecimento e instalação de afastador de armação secundária de 0.50m p/ unidade</v>
          </cell>
          <cell r="C1335" t="str">
            <v>UN</v>
          </cell>
          <cell r="D1335">
            <v>1</v>
          </cell>
          <cell r="E1335">
            <v>16.736599999999999</v>
          </cell>
          <cell r="F1335">
            <v>16.73</v>
          </cell>
        </row>
        <row r="1336">
          <cell r="A1336" t="str">
            <v>001.17.09320</v>
          </cell>
          <cell r="B1336" t="str">
            <v>Fornecimento e instalação de arruela quadrada de 38.00mm com furo de 18.00mm</v>
          </cell>
          <cell r="C1336" t="str">
            <v>UN</v>
          </cell>
          <cell r="D1336">
            <v>1</v>
          </cell>
          <cell r="E1336">
            <v>0.94179999999999997</v>
          </cell>
          <cell r="F1336">
            <v>0.94</v>
          </cell>
        </row>
        <row r="1337">
          <cell r="A1337" t="str">
            <v>001.17.09340</v>
          </cell>
          <cell r="B1337" t="str">
            <v>Fornecimento e instalação de arruela quadrada de 55.00mm com furo de 18.00mm</v>
          </cell>
          <cell r="C1337" t="str">
            <v>UN</v>
          </cell>
          <cell r="D1337">
            <v>1</v>
          </cell>
          <cell r="E1337">
            <v>0.71179999999999999</v>
          </cell>
          <cell r="F1337">
            <v>0.71</v>
          </cell>
        </row>
        <row r="1338">
          <cell r="A1338" t="str">
            <v>001.17.09360</v>
          </cell>
          <cell r="B1338" t="str">
            <v>Fornecimento e instalação de arruela redonda para parafuso diâm. 9.50mm 3/8"</v>
          </cell>
          <cell r="C1338" t="str">
            <v>UN</v>
          </cell>
          <cell r="D1338">
            <v>1</v>
          </cell>
          <cell r="E1338">
            <v>0.68179999999999996</v>
          </cell>
          <cell r="F1338">
            <v>0.68</v>
          </cell>
        </row>
        <row r="1339">
          <cell r="A1339" t="str">
            <v>001.17.09380</v>
          </cell>
          <cell r="B1339" t="str">
            <v>Fornecimento e instalação de arruela redonda para parafuso diâm. 11.00mm 7/16"</v>
          </cell>
          <cell r="C1339" t="str">
            <v>UN</v>
          </cell>
          <cell r="D1339">
            <v>1</v>
          </cell>
          <cell r="E1339">
            <v>0.69179999999999997</v>
          </cell>
          <cell r="F1339">
            <v>0.69</v>
          </cell>
        </row>
        <row r="1340">
          <cell r="A1340" t="str">
            <v>001.17.09400</v>
          </cell>
          <cell r="B1340" t="str">
            <v>Fornecimento e instalação de arruela redonda para parafuso diam. 16.00mm 5/8"</v>
          </cell>
          <cell r="C1340" t="str">
            <v>UN</v>
          </cell>
          <cell r="D1340">
            <v>1</v>
          </cell>
          <cell r="E1340">
            <v>0.71179999999999999</v>
          </cell>
          <cell r="F1340">
            <v>0.71</v>
          </cell>
        </row>
        <row r="1341">
          <cell r="A1341" t="str">
            <v>001.17.09420</v>
          </cell>
          <cell r="B1341" t="str">
            <v>Fornecimento e instalação de cruzeta de madeira de lei (piúva) 2400.00mmx110.00mmx135.00mm</v>
          </cell>
          <cell r="C1341" t="str">
            <v>UN</v>
          </cell>
          <cell r="D1341">
            <v>1</v>
          </cell>
          <cell r="E1341">
            <v>29.236599999999999</v>
          </cell>
          <cell r="F1341">
            <v>29.23</v>
          </cell>
        </row>
        <row r="1342">
          <cell r="A1342" t="str">
            <v>001.17.09440</v>
          </cell>
          <cell r="B1342" t="str">
            <v>Fornecimento e instalação de cruzeta de madeira de lei (piúva) 2400.00mmx110.00mmx90.00mm</v>
          </cell>
          <cell r="C1342" t="str">
            <v>UN</v>
          </cell>
          <cell r="D1342">
            <v>1</v>
          </cell>
          <cell r="E1342">
            <v>29.136600000000001</v>
          </cell>
          <cell r="F1342">
            <v>29.13</v>
          </cell>
        </row>
        <row r="1343">
          <cell r="A1343" t="str">
            <v>001.17.09460</v>
          </cell>
          <cell r="B1343" t="str">
            <v>Fornecimento e instalação de cruzeta de madeira de lei (piúva) isolador de pino de 15kv</v>
          </cell>
          <cell r="C1343" t="str">
            <v>UN</v>
          </cell>
          <cell r="D1343">
            <v>1</v>
          </cell>
          <cell r="E1343">
            <v>5.3474000000000004</v>
          </cell>
          <cell r="F1343">
            <v>5.34</v>
          </cell>
        </row>
        <row r="1344">
          <cell r="A1344" t="str">
            <v>001.17.09480</v>
          </cell>
          <cell r="B1344" t="str">
            <v>Fornecimento e instalação de mão francesa normal de 710.00mm</v>
          </cell>
          <cell r="C1344" t="str">
            <v>UN</v>
          </cell>
          <cell r="D1344">
            <v>1</v>
          </cell>
          <cell r="E1344">
            <v>7.1184000000000003</v>
          </cell>
          <cell r="F1344">
            <v>7.11</v>
          </cell>
        </row>
        <row r="1345">
          <cell r="A1345" t="str">
            <v>001.17.09500</v>
          </cell>
          <cell r="B1345" t="str">
            <v>Fornecimento e instalação de parafuso de máquina dim 16.00mmx500.00mm</v>
          </cell>
          <cell r="C1345" t="str">
            <v>UN</v>
          </cell>
          <cell r="D1345">
            <v>1</v>
          </cell>
          <cell r="E1345">
            <v>3.7237</v>
          </cell>
          <cell r="F1345">
            <v>3.72</v>
          </cell>
        </row>
        <row r="1346">
          <cell r="A1346" t="str">
            <v>001.17.09520</v>
          </cell>
          <cell r="B1346" t="str">
            <v>Fornecimento e instalação de parafuso de máquina dim 16.00mmx450.00mm</v>
          </cell>
          <cell r="C1346" t="str">
            <v>UN</v>
          </cell>
          <cell r="D1346">
            <v>1</v>
          </cell>
          <cell r="E1346">
            <v>5.2037000000000004</v>
          </cell>
          <cell r="F1346">
            <v>5.2</v>
          </cell>
        </row>
        <row r="1347">
          <cell r="A1347" t="str">
            <v>001.17.09540</v>
          </cell>
          <cell r="B1347" t="str">
            <v>Fornecimento e instalação de parafuso de máquina dim 16.00mmx400.00mm</v>
          </cell>
          <cell r="C1347" t="str">
            <v>UN</v>
          </cell>
          <cell r="D1347">
            <v>1</v>
          </cell>
          <cell r="E1347">
            <v>4.8236999999999997</v>
          </cell>
          <cell r="F1347">
            <v>4.82</v>
          </cell>
        </row>
        <row r="1348">
          <cell r="A1348" t="str">
            <v>001.17.09560</v>
          </cell>
          <cell r="B1348" t="str">
            <v>Fornecimento e instalação de parafuso de máquina dim 16.00mmx350.00mm</v>
          </cell>
          <cell r="C1348" t="str">
            <v>UN</v>
          </cell>
          <cell r="D1348">
            <v>1</v>
          </cell>
          <cell r="E1348">
            <v>3.1236999999999999</v>
          </cell>
          <cell r="F1348">
            <v>3.12</v>
          </cell>
        </row>
        <row r="1349">
          <cell r="A1349" t="str">
            <v>001.17.09580</v>
          </cell>
          <cell r="B1349" t="str">
            <v>Fornecimento e instalação de parafuso de máquina dim 5/8" x 300 mm</v>
          </cell>
          <cell r="C1349" t="str">
            <v>UN</v>
          </cell>
          <cell r="D1349">
            <v>1</v>
          </cell>
          <cell r="E1349">
            <v>5.4036999999999997</v>
          </cell>
          <cell r="F1349">
            <v>5.4</v>
          </cell>
        </row>
        <row r="1350">
          <cell r="A1350" t="str">
            <v>001.17.09600</v>
          </cell>
          <cell r="B1350" t="str">
            <v>Fornecimento e instalação de parafuso de máquina dim.5/8" x 250 mm</v>
          </cell>
          <cell r="C1350" t="str">
            <v>UN</v>
          </cell>
          <cell r="D1350">
            <v>1</v>
          </cell>
          <cell r="E1350">
            <v>2.8237000000000001</v>
          </cell>
          <cell r="F1350">
            <v>2.82</v>
          </cell>
        </row>
        <row r="1351">
          <cell r="A1351" t="str">
            <v>001.17.09620</v>
          </cell>
          <cell r="B1351" t="str">
            <v>Forneicmento e instalação de parafuso de máquina dim.5/8" x 200 mm</v>
          </cell>
          <cell r="C1351" t="str">
            <v>UN</v>
          </cell>
          <cell r="D1351">
            <v>1</v>
          </cell>
          <cell r="E1351">
            <v>4.1936999999999998</v>
          </cell>
          <cell r="F1351">
            <v>4.1900000000000004</v>
          </cell>
        </row>
        <row r="1352">
          <cell r="A1352" t="str">
            <v>001.17.09640</v>
          </cell>
          <cell r="B1352" t="str">
            <v>Fornecimento e instalação de parafuso de máquina dim.1/2" x 125 mm</v>
          </cell>
          <cell r="C1352" t="str">
            <v>UN</v>
          </cell>
          <cell r="D1352">
            <v>1</v>
          </cell>
          <cell r="E1352">
            <v>2.6137000000000001</v>
          </cell>
          <cell r="F1352">
            <v>2.61</v>
          </cell>
        </row>
        <row r="1353">
          <cell r="A1353" t="str">
            <v>001.17.09660</v>
          </cell>
          <cell r="B1353" t="str">
            <v>Fornecimento e instalação de parafuso rosca dupla (passant) diâm 16.00mmx550.00mm</v>
          </cell>
          <cell r="C1353" t="str">
            <v>UN</v>
          </cell>
          <cell r="D1353">
            <v>1</v>
          </cell>
          <cell r="E1353">
            <v>8.9974000000000007</v>
          </cell>
          <cell r="F1353">
            <v>8.99</v>
          </cell>
        </row>
        <row r="1354">
          <cell r="A1354" t="str">
            <v>001.17.09680</v>
          </cell>
          <cell r="B1354" t="str">
            <v>Fornecimento e instalação de parafuso rosca dupla (passant) diâm 16.00mmx500.00mm</v>
          </cell>
          <cell r="C1354" t="str">
            <v>UN</v>
          </cell>
          <cell r="D1354">
            <v>1</v>
          </cell>
          <cell r="E1354">
            <v>8.5074000000000005</v>
          </cell>
          <cell r="F1354">
            <v>8.5</v>
          </cell>
        </row>
        <row r="1355">
          <cell r="A1355" t="str">
            <v>001.17.09700</v>
          </cell>
          <cell r="B1355" t="str">
            <v>Fornecimento e instalação de parafuso rosca dupla (passant) diâm 16.00mmx450.00mm</v>
          </cell>
          <cell r="C1355" t="str">
            <v>UN</v>
          </cell>
          <cell r="D1355">
            <v>1</v>
          </cell>
          <cell r="E1355">
            <v>7.6574</v>
          </cell>
          <cell r="F1355">
            <v>7.65</v>
          </cell>
        </row>
        <row r="1356">
          <cell r="A1356" t="str">
            <v>001.17.09720</v>
          </cell>
          <cell r="B1356" t="str">
            <v>Fornecimento e instalação de parafuso rosca dupla (passant) diâm 16.00mmx400.00mm</v>
          </cell>
          <cell r="C1356" t="str">
            <v>UN</v>
          </cell>
          <cell r="D1356">
            <v>1</v>
          </cell>
          <cell r="E1356">
            <v>5.0473999999999997</v>
          </cell>
          <cell r="F1356">
            <v>5.04</v>
          </cell>
        </row>
        <row r="1357">
          <cell r="A1357" t="str">
            <v>001.17.09740</v>
          </cell>
          <cell r="B1357" t="str">
            <v>Fornecimento e instalação de parafuso rosca dupla (passant) diâm 16.00mmx350.00mm</v>
          </cell>
          <cell r="C1357" t="str">
            <v>UN</v>
          </cell>
          <cell r="D1357">
            <v>1</v>
          </cell>
          <cell r="E1357">
            <v>4.7473999999999998</v>
          </cell>
          <cell r="F1357">
            <v>4.74</v>
          </cell>
        </row>
        <row r="1358">
          <cell r="A1358" t="str">
            <v>001.17.09760</v>
          </cell>
          <cell r="B1358" t="str">
            <v>Fornecimento e instalação de parafuso de rosca soberba12.7mm1/2 polx100mm 4 pol</v>
          </cell>
          <cell r="C1358" t="str">
            <v>UN</v>
          </cell>
          <cell r="D1358">
            <v>1</v>
          </cell>
          <cell r="E1358">
            <v>1.9237</v>
          </cell>
          <cell r="F1358">
            <v>1.92</v>
          </cell>
        </row>
        <row r="1359">
          <cell r="A1359" t="str">
            <v>001.17.09780</v>
          </cell>
          <cell r="B1359" t="str">
            <v>Fornecimento e instalação de parafuso esticador diametro 1/2 pol</v>
          </cell>
          <cell r="C1359" t="str">
            <v>UN</v>
          </cell>
          <cell r="D1359">
            <v>1</v>
          </cell>
          <cell r="E1359">
            <v>3.2673999999999999</v>
          </cell>
          <cell r="F1359">
            <v>3.26</v>
          </cell>
        </row>
        <row r="1360">
          <cell r="A1360" t="str">
            <v>001.17.09800</v>
          </cell>
          <cell r="B1360" t="str">
            <v>Fornecimento e instalação de parafuso francês 9.50mm 3/8"x115mm 4-1/2 pol</v>
          </cell>
          <cell r="C1360" t="str">
            <v>UN</v>
          </cell>
          <cell r="D1360">
            <v>1</v>
          </cell>
          <cell r="E1360">
            <v>1.9237</v>
          </cell>
          <cell r="F1360">
            <v>1.92</v>
          </cell>
        </row>
        <row r="1361">
          <cell r="A1361" t="str">
            <v>001.17.09820</v>
          </cell>
          <cell r="B1361" t="str">
            <v>Fornecimento e instalação de parafuso francês 16.00mm 5/8"x45mm 1-3/4 pol</v>
          </cell>
          <cell r="C1361" t="str">
            <v>UN</v>
          </cell>
          <cell r="D1361">
            <v>1</v>
          </cell>
          <cell r="E1361">
            <v>1.9737</v>
          </cell>
          <cell r="F1361">
            <v>1.97</v>
          </cell>
        </row>
        <row r="1362">
          <cell r="A1362" t="str">
            <v>001.17.09840</v>
          </cell>
          <cell r="B1362" t="str">
            <v>Fornecimento e instalação de parafuso francês 16.00mm 5/8"x150mm 6 pol</v>
          </cell>
          <cell r="C1362" t="str">
            <v>UN</v>
          </cell>
          <cell r="D1362">
            <v>1</v>
          </cell>
          <cell r="E1362">
            <v>2.2237</v>
          </cell>
          <cell r="F1362">
            <v>2.2200000000000002</v>
          </cell>
        </row>
        <row r="1363">
          <cell r="A1363" t="str">
            <v>001.17.09860</v>
          </cell>
          <cell r="B1363" t="str">
            <v>Fornecimento e instalação de pino para isolador de 15kv</v>
          </cell>
          <cell r="C1363" t="str">
            <v>UN</v>
          </cell>
          <cell r="D1363">
            <v>1</v>
          </cell>
          <cell r="E1363">
            <v>3.2237</v>
          </cell>
          <cell r="F1363">
            <v>3.22</v>
          </cell>
        </row>
        <row r="1364">
          <cell r="A1364" t="str">
            <v>001.17.09880</v>
          </cell>
          <cell r="B1364" t="str">
            <v>Fornecimento e instalação de gancho suspensão</v>
          </cell>
          <cell r="C1364" t="str">
            <v>UN</v>
          </cell>
          <cell r="D1364">
            <v>1</v>
          </cell>
          <cell r="E1364">
            <v>8.0473999999999997</v>
          </cell>
          <cell r="F1364">
            <v>8.0399999999999991</v>
          </cell>
        </row>
        <row r="1365">
          <cell r="A1365" t="str">
            <v>001.17.09900</v>
          </cell>
          <cell r="B1365" t="str">
            <v>Fornecimento e instalação de granpo de tensão</v>
          </cell>
          <cell r="C1365" t="str">
            <v>UN</v>
          </cell>
          <cell r="D1365">
            <v>1</v>
          </cell>
          <cell r="E1365">
            <v>4.6474000000000002</v>
          </cell>
          <cell r="F1365">
            <v>4.6399999999999997</v>
          </cell>
        </row>
        <row r="1366">
          <cell r="A1366" t="str">
            <v>001.17.09920</v>
          </cell>
          <cell r="B1366" t="str">
            <v>Fornecimento e instalação de isolador de disco de 150mm</v>
          </cell>
          <cell r="C1366" t="str">
            <v>UN</v>
          </cell>
          <cell r="D1366">
            <v>1</v>
          </cell>
          <cell r="E1366">
            <v>20.0474</v>
          </cell>
          <cell r="F1366">
            <v>20.04</v>
          </cell>
        </row>
        <row r="1367">
          <cell r="A1367" t="str">
            <v>001.17.09940</v>
          </cell>
          <cell r="B1367" t="str">
            <v>Fornecimento e instalação de olhal para parafuso de 16mm 5/8 pol</v>
          </cell>
          <cell r="C1367" t="str">
            <v>UN</v>
          </cell>
          <cell r="D1367">
            <v>1</v>
          </cell>
          <cell r="E1367">
            <v>5.7237</v>
          </cell>
          <cell r="F1367">
            <v>5.72</v>
          </cell>
        </row>
        <row r="1368">
          <cell r="A1368" t="str">
            <v>001.17.09960</v>
          </cell>
          <cell r="B1368" t="str">
            <v>Fornecimento e instalação de manilha de aço maleável 11500 kgf</v>
          </cell>
          <cell r="C1368" t="str">
            <v>UN</v>
          </cell>
          <cell r="D1368">
            <v>1</v>
          </cell>
          <cell r="E1368">
            <v>4.9237000000000002</v>
          </cell>
          <cell r="F1368">
            <v>4.92</v>
          </cell>
        </row>
        <row r="1369">
          <cell r="A1369" t="str">
            <v>001.17.09980</v>
          </cell>
          <cell r="B1369" t="str">
            <v>Fornecimento e instalação de manilha sapatilha para cabo ate 3/8 pol</v>
          </cell>
          <cell r="C1369" t="str">
            <v>UN</v>
          </cell>
          <cell r="D1369">
            <v>1</v>
          </cell>
          <cell r="E1369">
            <v>7.0037000000000003</v>
          </cell>
          <cell r="F1369">
            <v>7</v>
          </cell>
        </row>
        <row r="1370">
          <cell r="A1370" t="str">
            <v>001.17.10000</v>
          </cell>
          <cell r="B1370" t="str">
            <v>Fornecimento e instalação de sapatilha para cabo de aço ate 3/8</v>
          </cell>
          <cell r="C1370" t="str">
            <v>UN</v>
          </cell>
          <cell r="D1370">
            <v>1</v>
          </cell>
          <cell r="E1370">
            <v>1.5737000000000001</v>
          </cell>
          <cell r="F1370">
            <v>1.57</v>
          </cell>
        </row>
        <row r="1371">
          <cell r="A1371" t="str">
            <v>001.17.10020</v>
          </cell>
          <cell r="B1371" t="str">
            <v>Fornecimento e instalação de alça reformada para estais de contra poste wgl-1.100</v>
          </cell>
          <cell r="C1371" t="str">
            <v>UN</v>
          </cell>
          <cell r="D1371">
            <v>1</v>
          </cell>
          <cell r="E1371">
            <v>5.2836999999999996</v>
          </cell>
          <cell r="F1371">
            <v>5.28</v>
          </cell>
        </row>
        <row r="1372">
          <cell r="A1372" t="str">
            <v>001.17.10040</v>
          </cell>
          <cell r="B1372" t="str">
            <v>Fornecimento e instalação de alça reformada para estais de contra poste wgl-1.103</v>
          </cell>
          <cell r="C1372" t="str">
            <v>UN</v>
          </cell>
          <cell r="D1372">
            <v>1</v>
          </cell>
          <cell r="E1372">
            <v>5.2836999999999996</v>
          </cell>
          <cell r="F1372">
            <v>5.28</v>
          </cell>
        </row>
        <row r="1373">
          <cell r="A1373" t="str">
            <v>001.17.10060</v>
          </cell>
          <cell r="B1373" t="str">
            <v>Fornecimento e instalação de alça pré-formada de distribuição dg-4542</v>
          </cell>
          <cell r="C1373" t="str">
            <v>UN</v>
          </cell>
          <cell r="D1373">
            <v>1</v>
          </cell>
          <cell r="E1373">
            <v>1.0487</v>
          </cell>
          <cell r="F1373">
            <v>1.04</v>
          </cell>
        </row>
        <row r="1374">
          <cell r="A1374" t="str">
            <v>001.17.10080</v>
          </cell>
          <cell r="B1374" t="str">
            <v>Fornecimento e instalação de alça pré-formada de distribuição dg-4544</v>
          </cell>
          <cell r="C1374" t="str">
            <v>UN</v>
          </cell>
          <cell r="D1374">
            <v>1</v>
          </cell>
          <cell r="E1374">
            <v>6.0236999999999998</v>
          </cell>
          <cell r="F1374">
            <v>6.02</v>
          </cell>
        </row>
        <row r="1375">
          <cell r="A1375" t="str">
            <v>001.17.10100</v>
          </cell>
          <cell r="B1375" t="str">
            <v>Forneicmento e instalação de alça pré-formada de distribuição dg-4547</v>
          </cell>
          <cell r="C1375" t="str">
            <v>UN</v>
          </cell>
          <cell r="D1375">
            <v>1</v>
          </cell>
          <cell r="E1375">
            <v>14.0237</v>
          </cell>
          <cell r="F1375">
            <v>14.02</v>
          </cell>
        </row>
        <row r="1376">
          <cell r="A1376" t="str">
            <v>001.17.10120</v>
          </cell>
          <cell r="B1376" t="str">
            <v>Fornecimento e instalação de emenda pré formada ls-0118</v>
          </cell>
          <cell r="C1376" t="str">
            <v>UN</v>
          </cell>
          <cell r="D1376">
            <v>1</v>
          </cell>
          <cell r="E1376">
            <v>8.0236999999999998</v>
          </cell>
          <cell r="F1376">
            <v>8.02</v>
          </cell>
        </row>
        <row r="1377">
          <cell r="A1377" t="str">
            <v>001.17.10140</v>
          </cell>
          <cell r="B1377" t="str">
            <v>Fornecimento e instalação de emenda pré formada ls-0120</v>
          </cell>
          <cell r="C1377" t="str">
            <v>UN</v>
          </cell>
          <cell r="D1377">
            <v>1</v>
          </cell>
          <cell r="E1377">
            <v>6.0236999999999998</v>
          </cell>
          <cell r="F1377">
            <v>6.02</v>
          </cell>
        </row>
        <row r="1378">
          <cell r="A1378" t="str">
            <v>001.17.10160</v>
          </cell>
          <cell r="B1378" t="str">
            <v>Fornecimento e instalação de emenda pré-formada ls-0124</v>
          </cell>
          <cell r="C1378" t="str">
            <v>UN</v>
          </cell>
          <cell r="D1378">
            <v>1</v>
          </cell>
          <cell r="E1378">
            <v>14.0237</v>
          </cell>
          <cell r="F1378">
            <v>14.02</v>
          </cell>
        </row>
        <row r="1379">
          <cell r="A1379" t="str">
            <v>001.17.10180</v>
          </cell>
          <cell r="B1379" t="str">
            <v>Fornecimento e instalação de terminal de pressão seção 6.00 mm2 reforçado para condutor</v>
          </cell>
          <cell r="C1379" t="str">
            <v>UN</v>
          </cell>
          <cell r="D1379">
            <v>1</v>
          </cell>
          <cell r="E1379">
            <v>1.3237000000000001</v>
          </cell>
          <cell r="F1379">
            <v>1.32</v>
          </cell>
        </row>
        <row r="1380">
          <cell r="A1380" t="str">
            <v>001.17.10200</v>
          </cell>
          <cell r="B1380" t="str">
            <v>Fornecimento e instalação de terminal de pressão seção 10.00 mm2 reforçado para condutor</v>
          </cell>
          <cell r="C1380" t="str">
            <v>UN</v>
          </cell>
          <cell r="D1380">
            <v>1</v>
          </cell>
          <cell r="E1380">
            <v>1.5137</v>
          </cell>
          <cell r="F1380">
            <v>1.51</v>
          </cell>
        </row>
        <row r="1381">
          <cell r="A1381" t="str">
            <v>001.17.10220</v>
          </cell>
          <cell r="B1381" t="str">
            <v>Fornecimento e instalação de terminal de pressão seção 16.00 mm2 reforçado para condutor</v>
          </cell>
          <cell r="C1381" t="str">
            <v>UN</v>
          </cell>
          <cell r="D1381">
            <v>1</v>
          </cell>
          <cell r="E1381">
            <v>2.3953000000000002</v>
          </cell>
          <cell r="F1381">
            <v>2.39</v>
          </cell>
        </row>
        <row r="1382">
          <cell r="A1382" t="str">
            <v>001.17.10240</v>
          </cell>
          <cell r="B1382" t="str">
            <v>Fornecimento e instalação de terminal de pressão seção 25.00 mm2 reforçado para condutor</v>
          </cell>
          <cell r="C1382" t="str">
            <v>UN</v>
          </cell>
          <cell r="D1382">
            <v>1</v>
          </cell>
          <cell r="E1382">
            <v>3.2073999999999998</v>
          </cell>
          <cell r="F1382">
            <v>3.2</v>
          </cell>
        </row>
        <row r="1383">
          <cell r="A1383" t="str">
            <v>001.17.10260</v>
          </cell>
          <cell r="B1383" t="str">
            <v>Fornecimento e instalação de terminal de pressão seção 35.00 mm2 reforçado para condutor</v>
          </cell>
          <cell r="C1383" t="str">
            <v>UN</v>
          </cell>
          <cell r="D1383">
            <v>1</v>
          </cell>
          <cell r="E1383">
            <v>3.6192000000000002</v>
          </cell>
          <cell r="F1383">
            <v>3.61</v>
          </cell>
        </row>
        <row r="1384">
          <cell r="A1384" t="str">
            <v>001.17.10280</v>
          </cell>
          <cell r="B1384" t="str">
            <v>Fornecimento e instalação de terminal de pressão seção 50.00 mm2 reforçado para condutor</v>
          </cell>
          <cell r="C1384" t="str">
            <v>UN</v>
          </cell>
          <cell r="D1384">
            <v>1</v>
          </cell>
          <cell r="E1384">
            <v>4.9111000000000002</v>
          </cell>
          <cell r="F1384">
            <v>4.91</v>
          </cell>
        </row>
        <row r="1385">
          <cell r="A1385" t="str">
            <v>001.17.10300</v>
          </cell>
          <cell r="B1385" t="str">
            <v>Fornecimento e instalação de terminal de pressão seção 70.00 mm2 reforçado para condutor</v>
          </cell>
          <cell r="C1385" t="str">
            <v>UN</v>
          </cell>
          <cell r="D1385">
            <v>1</v>
          </cell>
          <cell r="E1385">
            <v>5.8529</v>
          </cell>
          <cell r="F1385">
            <v>5.85</v>
          </cell>
        </row>
        <row r="1386">
          <cell r="A1386" t="str">
            <v>001.17.10320</v>
          </cell>
          <cell r="B1386" t="str">
            <v>Fornecimento e instalação de terminal de pressão seção 95.00 mm2 reforçado para condutor</v>
          </cell>
          <cell r="C1386" t="str">
            <v>UN</v>
          </cell>
          <cell r="D1386">
            <v>1</v>
          </cell>
          <cell r="E1386">
            <v>5.5845000000000002</v>
          </cell>
          <cell r="F1386">
            <v>5.58</v>
          </cell>
        </row>
        <row r="1387">
          <cell r="A1387" t="str">
            <v>001.17.10340</v>
          </cell>
          <cell r="B1387" t="str">
            <v>Fornecimento e instalação de terminal de pressão seção 120.00 mm2 reforçado para condutor</v>
          </cell>
          <cell r="C1387" t="str">
            <v>UN</v>
          </cell>
          <cell r="D1387">
            <v>1</v>
          </cell>
          <cell r="E1387">
            <v>6.3064</v>
          </cell>
          <cell r="F1387">
            <v>6.3</v>
          </cell>
        </row>
        <row r="1388">
          <cell r="A1388" t="str">
            <v>001.17.10360</v>
          </cell>
          <cell r="B1388" t="str">
            <v>Fornecimento e instalação de terminal de pressão seção 150.00 mm2 reforçado para condutor</v>
          </cell>
          <cell r="C1388" t="str">
            <v>UN</v>
          </cell>
          <cell r="D1388">
            <v>1</v>
          </cell>
          <cell r="E1388">
            <v>7.4683999999999999</v>
          </cell>
          <cell r="F1388">
            <v>7.46</v>
          </cell>
        </row>
        <row r="1389">
          <cell r="A1389" t="str">
            <v>001.17.10380</v>
          </cell>
          <cell r="B1389" t="str">
            <v>Fornecimento e instalação de terminal de pressão seção 185.00 mm2 reforçado para condutor</v>
          </cell>
          <cell r="C1389" t="str">
            <v>UN</v>
          </cell>
          <cell r="D1389">
            <v>1</v>
          </cell>
          <cell r="E1389">
            <v>10.722099999999999</v>
          </cell>
          <cell r="F1389">
            <v>10.72</v>
          </cell>
        </row>
        <row r="1390">
          <cell r="A1390" t="str">
            <v>001.17.10400</v>
          </cell>
          <cell r="B1390" t="str">
            <v>Fornecimento e instalação de terminal de pressão seção 240 mm2 reforçado para condutor</v>
          </cell>
          <cell r="C1390" t="str">
            <v>UN</v>
          </cell>
          <cell r="D1390">
            <v>1</v>
          </cell>
          <cell r="E1390">
            <v>13.0556</v>
          </cell>
          <cell r="F1390">
            <v>13.05</v>
          </cell>
        </row>
        <row r="1391">
          <cell r="A1391" t="str">
            <v>001.17.10420</v>
          </cell>
          <cell r="B1391" t="str">
            <v>Fornecimento e instalação de terminal de pressão seção 6.00 mm2 simples para condutor</v>
          </cell>
          <cell r="C1391" t="str">
            <v>UN</v>
          </cell>
          <cell r="D1391">
            <v>1</v>
          </cell>
          <cell r="E1391">
            <v>1.3237000000000001</v>
          </cell>
          <cell r="F1391">
            <v>1.32</v>
          </cell>
        </row>
        <row r="1392">
          <cell r="A1392" t="str">
            <v>001.17.10440</v>
          </cell>
          <cell r="B1392" t="str">
            <v>Fornecimento e instalação de terminal de pressão seção 10.00 mm2 simples para condutor</v>
          </cell>
          <cell r="C1392" t="str">
            <v>UN</v>
          </cell>
          <cell r="D1392">
            <v>1</v>
          </cell>
          <cell r="E1392">
            <v>1.7937000000000001</v>
          </cell>
          <cell r="F1392">
            <v>1.79</v>
          </cell>
        </row>
        <row r="1393">
          <cell r="A1393" t="str">
            <v>001.17.10460</v>
          </cell>
          <cell r="B1393" t="str">
            <v>Fornecimento e instalação de terminal de pressão seção 16.00 mm2 simples para condutor seção</v>
          </cell>
          <cell r="C1393" t="str">
            <v>UN</v>
          </cell>
          <cell r="D1393">
            <v>1</v>
          </cell>
          <cell r="E1393">
            <v>2.3353000000000002</v>
          </cell>
          <cell r="F1393">
            <v>2.33</v>
          </cell>
        </row>
        <row r="1394">
          <cell r="A1394" t="str">
            <v>001.17.10480</v>
          </cell>
          <cell r="B1394" t="str">
            <v>Fornecimento e instalação de terminal de pressão seção 25.00 mm2 simples para condutor</v>
          </cell>
          <cell r="C1394" t="str">
            <v>UN</v>
          </cell>
          <cell r="D1394">
            <v>1</v>
          </cell>
          <cell r="E1394">
            <v>2.9773999999999998</v>
          </cell>
          <cell r="F1394">
            <v>2.97</v>
          </cell>
        </row>
        <row r="1395">
          <cell r="A1395" t="str">
            <v>001.17.10500</v>
          </cell>
          <cell r="B1395" t="str">
            <v>Fornecimento e instalação de terminal de pressão seção 35.00 mm2 simples para condutor</v>
          </cell>
          <cell r="C1395" t="str">
            <v>UN</v>
          </cell>
          <cell r="D1395">
            <v>1</v>
          </cell>
          <cell r="E1395">
            <v>3.5091999999999999</v>
          </cell>
          <cell r="F1395">
            <v>3.5</v>
          </cell>
        </row>
        <row r="1396">
          <cell r="A1396" t="str">
            <v>001.17.10520</v>
          </cell>
          <cell r="B1396" t="str">
            <v>Fornecimento e instalação de terminal de pressão seção 50 mm2 simples para condutor</v>
          </cell>
          <cell r="C1396" t="str">
            <v>UN</v>
          </cell>
          <cell r="D1396">
            <v>1</v>
          </cell>
          <cell r="E1396">
            <v>4.2610999999999999</v>
          </cell>
          <cell r="F1396">
            <v>4.26</v>
          </cell>
        </row>
        <row r="1397">
          <cell r="A1397" t="str">
            <v>001.17.10540</v>
          </cell>
          <cell r="B1397" t="str">
            <v>Fornecimento e instalação de terminal de pressão seção 70.00 mm2 simples para condutor</v>
          </cell>
          <cell r="C1397" t="str">
            <v>UN</v>
          </cell>
          <cell r="D1397">
            <v>1</v>
          </cell>
          <cell r="E1397">
            <v>4.8929</v>
          </cell>
          <cell r="F1397">
            <v>4.8899999999999997</v>
          </cell>
        </row>
        <row r="1398">
          <cell r="A1398" t="str">
            <v>001.17.10560</v>
          </cell>
          <cell r="B1398" t="str">
            <v>Fornecimento e instalação de terminal de pressão seção 95.00 mm2 simples para condutor</v>
          </cell>
          <cell r="C1398" t="str">
            <v>UN</v>
          </cell>
          <cell r="D1398">
            <v>1</v>
          </cell>
          <cell r="E1398">
            <v>6.4145000000000003</v>
          </cell>
          <cell r="F1398">
            <v>6.41</v>
          </cell>
        </row>
        <row r="1399">
          <cell r="A1399" t="str">
            <v>001.17.10580</v>
          </cell>
          <cell r="B1399" t="str">
            <v>Fornecimento e instalação de terminal de pressão seção 120.00 mm2 simples para condutor</v>
          </cell>
          <cell r="C1399" t="str">
            <v>UN</v>
          </cell>
          <cell r="D1399">
            <v>1</v>
          </cell>
          <cell r="E1399">
            <v>7.7363999999999997</v>
          </cell>
          <cell r="F1399">
            <v>7.73</v>
          </cell>
        </row>
        <row r="1400">
          <cell r="A1400" t="str">
            <v>001.17.10600</v>
          </cell>
          <cell r="B1400" t="str">
            <v>Fornecimento e instalação de terminal de pressão seção 150.00 mm2 simples para condutor</v>
          </cell>
          <cell r="C1400" t="str">
            <v>UN</v>
          </cell>
          <cell r="D1400">
            <v>1</v>
          </cell>
          <cell r="E1400">
            <v>8.3084000000000007</v>
          </cell>
          <cell r="F1400">
            <v>8.3000000000000007</v>
          </cell>
        </row>
        <row r="1401">
          <cell r="A1401" t="str">
            <v>001.17.10620</v>
          </cell>
          <cell r="B1401" t="str">
            <v>Fornecimento e instalação de terminal de pressão seção 185.00 mm2 simples para condutor</v>
          </cell>
          <cell r="C1401" t="str">
            <v>UN</v>
          </cell>
          <cell r="D1401">
            <v>1</v>
          </cell>
          <cell r="E1401">
            <v>10.412100000000001</v>
          </cell>
          <cell r="F1401">
            <v>10.41</v>
          </cell>
        </row>
        <row r="1402">
          <cell r="A1402" t="str">
            <v>001.17.10640</v>
          </cell>
          <cell r="B1402" t="str">
            <v>Fornecimento e instalação de terminal de pressão seção 240.00 mm2 simples para condutor</v>
          </cell>
          <cell r="C1402" t="str">
            <v>UN</v>
          </cell>
          <cell r="D1402">
            <v>1</v>
          </cell>
          <cell r="E1402">
            <v>12.025600000000001</v>
          </cell>
          <cell r="F1402">
            <v>12.02</v>
          </cell>
        </row>
        <row r="1403">
          <cell r="A1403" t="str">
            <v>001.17.10660</v>
          </cell>
          <cell r="B1403" t="str">
            <v>Fornecimento e instalação de conector split bolt para condutor seção 6.00 mm2</v>
          </cell>
          <cell r="C1403" t="str">
            <v>UN</v>
          </cell>
          <cell r="D1403">
            <v>1</v>
          </cell>
          <cell r="E1403">
            <v>1.7837000000000001</v>
          </cell>
          <cell r="F1403">
            <v>1.78</v>
          </cell>
        </row>
        <row r="1404">
          <cell r="A1404" t="str">
            <v>001.17.10680</v>
          </cell>
          <cell r="B1404" t="str">
            <v>Fornecimento e instalação de conector split bolt para condutor  seção 10.00 mm2</v>
          </cell>
          <cell r="C1404" t="str">
            <v>UN</v>
          </cell>
          <cell r="D1404">
            <v>1</v>
          </cell>
          <cell r="E1404">
            <v>1.7837000000000001</v>
          </cell>
          <cell r="F1404">
            <v>1.78</v>
          </cell>
        </row>
        <row r="1405">
          <cell r="A1405" t="str">
            <v>001.17.10700</v>
          </cell>
          <cell r="B1405" t="str">
            <v>Fornecimento e instalação de conector split bolt para condutor  seção 16.00 mm2</v>
          </cell>
          <cell r="C1405" t="str">
            <v>UN</v>
          </cell>
          <cell r="D1405">
            <v>1</v>
          </cell>
          <cell r="E1405">
            <v>2.5952999999999999</v>
          </cell>
          <cell r="F1405">
            <v>2.59</v>
          </cell>
        </row>
        <row r="1406">
          <cell r="A1406" t="str">
            <v>001.17.10720</v>
          </cell>
          <cell r="B1406" t="str">
            <v>Fornecimento e instalação de conector split bolt para condutor  seção 25.00 mm2</v>
          </cell>
          <cell r="C1406" t="str">
            <v>UN</v>
          </cell>
          <cell r="D1406">
            <v>1</v>
          </cell>
          <cell r="E1406">
            <v>3.3473999999999999</v>
          </cell>
          <cell r="F1406">
            <v>3.34</v>
          </cell>
        </row>
        <row r="1407">
          <cell r="A1407" t="str">
            <v>001.17.10740</v>
          </cell>
          <cell r="B1407" t="str">
            <v>Fornecimento e instalação de conector split bolt para condutor  seção 35.00 mm2</v>
          </cell>
          <cell r="C1407" t="str">
            <v>UN</v>
          </cell>
          <cell r="D1407">
            <v>1</v>
          </cell>
          <cell r="E1407">
            <v>3.9291999999999998</v>
          </cell>
          <cell r="F1407">
            <v>3.92</v>
          </cell>
        </row>
        <row r="1408">
          <cell r="A1408" t="str">
            <v>001.17.10760</v>
          </cell>
          <cell r="B1408" t="str">
            <v>Fornecimento e instalação de conector split bolt para condutor  seção 50.00 mm2</v>
          </cell>
          <cell r="C1408" t="str">
            <v>UN</v>
          </cell>
          <cell r="D1408">
            <v>1</v>
          </cell>
          <cell r="E1408">
            <v>4.7411000000000003</v>
          </cell>
          <cell r="F1408">
            <v>4.74</v>
          </cell>
        </row>
        <row r="1409">
          <cell r="A1409" t="str">
            <v>001.17.10780</v>
          </cell>
          <cell r="B1409" t="str">
            <v>Fornecimento e instalação de conector split bolt para condutor  seção 70.00 mm2</v>
          </cell>
          <cell r="C1409" t="str">
            <v>UN</v>
          </cell>
          <cell r="D1409">
            <v>1</v>
          </cell>
          <cell r="E1409">
            <v>5.8829000000000002</v>
          </cell>
          <cell r="F1409">
            <v>5.88</v>
          </cell>
        </row>
        <row r="1410">
          <cell r="A1410" t="str">
            <v>001.17.10800</v>
          </cell>
          <cell r="B1410" t="str">
            <v>Fornecimento e instalação de conector split bolt para condutor  seção 95.00 mm2</v>
          </cell>
          <cell r="C1410" t="str">
            <v>UN</v>
          </cell>
          <cell r="D1410">
            <v>1</v>
          </cell>
          <cell r="E1410">
            <v>7.5845000000000002</v>
          </cell>
          <cell r="F1410">
            <v>7.58</v>
          </cell>
        </row>
        <row r="1411">
          <cell r="A1411" t="str">
            <v>001.17.10820</v>
          </cell>
          <cell r="B1411" t="str">
            <v>Fornecimento e instalação de conector split bolt para condutor  seção 120.00 mm2</v>
          </cell>
          <cell r="C1411" t="str">
            <v>UN</v>
          </cell>
          <cell r="D1411">
            <v>1</v>
          </cell>
          <cell r="E1411">
            <v>8.2864000000000004</v>
          </cell>
          <cell r="F1411">
            <v>8.2799999999999994</v>
          </cell>
        </row>
        <row r="1412">
          <cell r="A1412" t="str">
            <v>001.17.10840</v>
          </cell>
          <cell r="B1412" t="str">
            <v>Fornecimento e instalação de conector split bolt para condutor  seção 150.00 mm2</v>
          </cell>
          <cell r="C1412" t="str">
            <v>UN</v>
          </cell>
          <cell r="D1412">
            <v>1</v>
          </cell>
          <cell r="E1412">
            <v>9.2883999999999993</v>
          </cell>
          <cell r="F1412">
            <v>9.2799999999999994</v>
          </cell>
        </row>
        <row r="1413">
          <cell r="A1413" t="str">
            <v>001.17.10860</v>
          </cell>
          <cell r="B1413" t="str">
            <v>Fornecimento e instalação de conector split bolt para condutor  seção 185.00 mm2</v>
          </cell>
          <cell r="C1413" t="str">
            <v>UN</v>
          </cell>
          <cell r="D1413">
            <v>1</v>
          </cell>
          <cell r="E1413">
            <v>12.3421</v>
          </cell>
          <cell r="F1413">
            <v>12.34</v>
          </cell>
        </row>
        <row r="1414">
          <cell r="A1414" t="str">
            <v>001.17.10880</v>
          </cell>
          <cell r="B1414" t="str">
            <v>Fornecimento e instalação de conector split bolt para condutor  seção 240.00 mm2</v>
          </cell>
          <cell r="C1414" t="str">
            <v>UN</v>
          </cell>
          <cell r="D1414">
            <v>1</v>
          </cell>
          <cell r="E1414">
            <v>15.4556</v>
          </cell>
          <cell r="F1414">
            <v>15.45</v>
          </cell>
        </row>
        <row r="1415">
          <cell r="A1415" t="str">
            <v>001.17.10900</v>
          </cell>
          <cell r="B1415" t="str">
            <v>Fornecimento e instalação de prensa-fio com 03 parafusos</v>
          </cell>
          <cell r="C1415" t="str">
            <v>UN</v>
          </cell>
          <cell r="D1415">
            <v>1</v>
          </cell>
          <cell r="E1415">
            <v>29.165600000000001</v>
          </cell>
          <cell r="F1415">
            <v>29.16</v>
          </cell>
        </row>
        <row r="1416">
          <cell r="A1416" t="str">
            <v>001.17.10920</v>
          </cell>
          <cell r="B1416" t="str">
            <v>Fornecimento e instalação de conector tipo anel, forquilha ou pino p/fio de 2.50  mm, co termina pré-isolado</v>
          </cell>
          <cell r="C1416" t="str">
            <v>UN</v>
          </cell>
          <cell r="D1416">
            <v>1</v>
          </cell>
          <cell r="E1416">
            <v>1.4806999999999999</v>
          </cell>
          <cell r="F1416">
            <v>1.48</v>
          </cell>
        </row>
        <row r="1417">
          <cell r="A1417" t="str">
            <v>001.17.10940</v>
          </cell>
          <cell r="B1417" t="str">
            <v>Fornecimento e instalação de conector terra tipo out-1066</v>
          </cell>
          <cell r="C1417" t="str">
            <v>UN</v>
          </cell>
          <cell r="D1417">
            <v>1</v>
          </cell>
          <cell r="E1417">
            <v>2.5236999999999998</v>
          </cell>
          <cell r="F1417">
            <v>2.52</v>
          </cell>
        </row>
        <row r="1418">
          <cell r="A1418" t="str">
            <v>001.17.10960</v>
          </cell>
          <cell r="B1418" t="str">
            <v>Fornecimento e instalação de conector cunha principal p/cabo al nº 4 awg, derivação al-4 awg</v>
          </cell>
          <cell r="C1418" t="str">
            <v>UN</v>
          </cell>
          <cell r="D1418">
            <v>1</v>
          </cell>
          <cell r="E1418">
            <v>9.8474000000000004</v>
          </cell>
          <cell r="F1418">
            <v>9.84</v>
          </cell>
        </row>
        <row r="1419">
          <cell r="A1419" t="str">
            <v>001.17.10980</v>
          </cell>
          <cell r="B1419" t="str">
            <v>Fornecimento e instalação de conector derivação cunha tipo estribo normal p/cabo de al nº 2awg</v>
          </cell>
          <cell r="C1419" t="str">
            <v>UN</v>
          </cell>
          <cell r="D1419">
            <v>1</v>
          </cell>
          <cell r="E1419">
            <v>11.737399999999999</v>
          </cell>
          <cell r="F1419">
            <v>11.73</v>
          </cell>
        </row>
        <row r="1420">
          <cell r="A1420" t="str">
            <v>001.17.11000</v>
          </cell>
          <cell r="B1420" t="str">
            <v>Fornecimento e instalação de conector derivação a pressão tipo estribo p/cabo ca e caa nº 2awg</v>
          </cell>
          <cell r="C1420" t="str">
            <v>UN</v>
          </cell>
          <cell r="D1420">
            <v>1</v>
          </cell>
          <cell r="E1420">
            <v>9.8474000000000004</v>
          </cell>
          <cell r="F1420">
            <v>9.84</v>
          </cell>
        </row>
        <row r="1421">
          <cell r="A1421" t="str">
            <v>001.17.11020</v>
          </cell>
          <cell r="B1421" t="str">
            <v>Forneciemnto e instalação de conector derivação p/linha viva</v>
          </cell>
          <cell r="C1421" t="str">
            <v>UN</v>
          </cell>
          <cell r="D1421">
            <v>1</v>
          </cell>
          <cell r="E1421">
            <v>10.9474</v>
          </cell>
          <cell r="F1421">
            <v>10.94</v>
          </cell>
        </row>
        <row r="1422">
          <cell r="A1422" t="str">
            <v>001.17.11040</v>
          </cell>
          <cell r="B1422" t="str">
            <v>Fornecimento e instalação de conector de terra tipo cabo-haste</v>
          </cell>
          <cell r="C1422" t="str">
            <v>UN</v>
          </cell>
          <cell r="D1422">
            <v>1</v>
          </cell>
          <cell r="E1422">
            <v>4.7473999999999998</v>
          </cell>
          <cell r="F1422">
            <v>4.74</v>
          </cell>
        </row>
        <row r="1423">
          <cell r="A1423" t="str">
            <v>001.17.11060</v>
          </cell>
          <cell r="B1423" t="str">
            <v>Fornecimento e instalação de cinta de aço galvanizado com parafoso seção 65.00mm</v>
          </cell>
          <cell r="C1423" t="str">
            <v>UN</v>
          </cell>
          <cell r="D1423">
            <v>1</v>
          </cell>
          <cell r="E1423">
            <v>6.0473999999999997</v>
          </cell>
          <cell r="F1423">
            <v>6.04</v>
          </cell>
        </row>
        <row r="1424">
          <cell r="A1424" t="str">
            <v>001.17.11080</v>
          </cell>
          <cell r="B1424" t="str">
            <v>Fornecimento e instalação de cinta de aço galvanizado com parafoso seção 110.00mm</v>
          </cell>
          <cell r="C1424" t="str">
            <v>UN</v>
          </cell>
          <cell r="D1424">
            <v>1</v>
          </cell>
          <cell r="E1424">
            <v>6.3474000000000004</v>
          </cell>
          <cell r="F1424">
            <v>6.34</v>
          </cell>
        </row>
        <row r="1425">
          <cell r="A1425" t="str">
            <v>001.17.11100</v>
          </cell>
          <cell r="B1425" t="str">
            <v>Fornecimento e instalação de cinta de aço galvanizado com parafoso seção 140.00mm</v>
          </cell>
          <cell r="C1425" t="str">
            <v>UN</v>
          </cell>
          <cell r="D1425">
            <v>1</v>
          </cell>
          <cell r="E1425">
            <v>7.0591999999999997</v>
          </cell>
          <cell r="F1425">
            <v>7.05</v>
          </cell>
        </row>
        <row r="1426">
          <cell r="A1426" t="str">
            <v>001.17.11120</v>
          </cell>
          <cell r="B1426" t="str">
            <v>Fornecimento e instalação de cinta de aço galvanizado com parafoso seção 150.00mm</v>
          </cell>
          <cell r="C1426" t="str">
            <v>UN</v>
          </cell>
          <cell r="D1426">
            <v>1</v>
          </cell>
          <cell r="E1426">
            <v>7.0591999999999997</v>
          </cell>
          <cell r="F1426">
            <v>7.05</v>
          </cell>
        </row>
        <row r="1427">
          <cell r="A1427" t="str">
            <v>001.17.11140</v>
          </cell>
          <cell r="B1427" t="str">
            <v>Fornecimento e instalação de cinta de aço galvanizado com parafoso seção 160.00mm</v>
          </cell>
          <cell r="C1427" t="str">
            <v>UN</v>
          </cell>
          <cell r="D1427">
            <v>1</v>
          </cell>
          <cell r="E1427">
            <v>15.071099999999999</v>
          </cell>
          <cell r="F1427">
            <v>15.07</v>
          </cell>
        </row>
        <row r="1428">
          <cell r="A1428" t="str">
            <v>001.17.11160</v>
          </cell>
          <cell r="B1428" t="str">
            <v>Fornecimento e instalação de cinta de aço galvanizado com parafoso seção 170.00mm</v>
          </cell>
          <cell r="C1428" t="str">
            <v>UN</v>
          </cell>
          <cell r="D1428">
            <v>1</v>
          </cell>
          <cell r="E1428">
            <v>15.071099999999999</v>
          </cell>
          <cell r="F1428">
            <v>15.07</v>
          </cell>
        </row>
        <row r="1429">
          <cell r="A1429" t="str">
            <v>001.17.11180</v>
          </cell>
          <cell r="B1429" t="str">
            <v>Fornecimento e instalação de cinta de aço galvanizado com parafoso seção 180.00mm</v>
          </cell>
          <cell r="C1429" t="str">
            <v>UN</v>
          </cell>
          <cell r="D1429">
            <v>1</v>
          </cell>
          <cell r="E1429">
            <v>16.082899999999999</v>
          </cell>
          <cell r="F1429">
            <v>16.079999999999998</v>
          </cell>
        </row>
        <row r="1430">
          <cell r="A1430" t="str">
            <v>001.17.11200</v>
          </cell>
          <cell r="B1430" t="str">
            <v>Fornecimento e instalação de cinta de aço galvanizado com parafoso seção 190.00mm</v>
          </cell>
          <cell r="C1430" t="str">
            <v>UN</v>
          </cell>
          <cell r="D1430">
            <v>1</v>
          </cell>
          <cell r="E1430">
            <v>16.582899999999999</v>
          </cell>
          <cell r="F1430">
            <v>16.579999999999998</v>
          </cell>
        </row>
        <row r="1431">
          <cell r="A1431" t="str">
            <v>001.17.11220</v>
          </cell>
          <cell r="B1431" t="str">
            <v>Fornecimento e instalação de cinta de aço galvanizado com parafoso seção 200.00mm</v>
          </cell>
          <cell r="C1431" t="str">
            <v>UN</v>
          </cell>
          <cell r="D1431">
            <v>1</v>
          </cell>
          <cell r="E1431">
            <v>17.0945</v>
          </cell>
          <cell r="F1431">
            <v>17.09</v>
          </cell>
        </row>
        <row r="1432">
          <cell r="A1432" t="str">
            <v>001.17.11240</v>
          </cell>
          <cell r="B1432" t="str">
            <v>Fornecimento e instalação de cinta de aço galvanizado com parafoso seção 210.00mm</v>
          </cell>
          <cell r="C1432" t="str">
            <v>UN</v>
          </cell>
          <cell r="D1432">
            <v>1</v>
          </cell>
          <cell r="E1432">
            <v>18.0945</v>
          </cell>
          <cell r="F1432">
            <v>18.09</v>
          </cell>
        </row>
        <row r="1433">
          <cell r="A1433" t="str">
            <v>001.17.11260</v>
          </cell>
          <cell r="B1433" t="str">
            <v>Fornecimento e instalação de cinta de aço galvanizado com parafoso seção 220.00mm</v>
          </cell>
          <cell r="C1433" t="str">
            <v>UN</v>
          </cell>
          <cell r="D1433">
            <v>1</v>
          </cell>
          <cell r="E1433">
            <v>19.006399999999999</v>
          </cell>
          <cell r="F1433">
            <v>19</v>
          </cell>
        </row>
        <row r="1434">
          <cell r="A1434" t="str">
            <v>001.17.11280</v>
          </cell>
          <cell r="B1434" t="str">
            <v>Fornecimento e instalação de cinta de aço galvanizado com parafoso seção 230.00mm</v>
          </cell>
          <cell r="C1434" t="str">
            <v>UN</v>
          </cell>
          <cell r="D1434">
            <v>1</v>
          </cell>
          <cell r="E1434">
            <v>19.406400000000001</v>
          </cell>
          <cell r="F1434">
            <v>19.399999999999999</v>
          </cell>
        </row>
        <row r="1435">
          <cell r="A1435" t="str">
            <v>001.17.11300</v>
          </cell>
          <cell r="B1435" t="str">
            <v>Fornecimento e instalação de cinta de aço galvanizado com parafoso seção 240.00mm</v>
          </cell>
          <cell r="C1435" t="str">
            <v>UN</v>
          </cell>
          <cell r="D1435">
            <v>1</v>
          </cell>
          <cell r="E1435">
            <v>20.118400000000001</v>
          </cell>
          <cell r="F1435">
            <v>20.11</v>
          </cell>
        </row>
        <row r="1436">
          <cell r="A1436" t="str">
            <v>001.17.11320</v>
          </cell>
          <cell r="B1436" t="str">
            <v>Fornecimento e instalação de cinta de aço galvanizado com parafoso seção 250.00mm</v>
          </cell>
          <cell r="C1436" t="str">
            <v>UN</v>
          </cell>
          <cell r="D1436">
            <v>1</v>
          </cell>
          <cell r="E1436">
            <v>20.118400000000001</v>
          </cell>
          <cell r="F1436">
            <v>20.11</v>
          </cell>
        </row>
        <row r="1437">
          <cell r="A1437" t="str">
            <v>001.17.11340</v>
          </cell>
          <cell r="B1437" t="str">
            <v>Fornecimento e instalação de cinta de aço galvanizado com parafoso seção 260.00mm</v>
          </cell>
          <cell r="C1437" t="str">
            <v>UN</v>
          </cell>
          <cell r="D1437">
            <v>1</v>
          </cell>
          <cell r="E1437">
            <v>21.630299999999998</v>
          </cell>
          <cell r="F1437">
            <v>21.63</v>
          </cell>
        </row>
        <row r="1438">
          <cell r="A1438" t="str">
            <v>001.17.11360</v>
          </cell>
          <cell r="B1438" t="str">
            <v>Fornecimento e instalação de cinta de aço galvanizado com parafoso seção 270.00mm</v>
          </cell>
          <cell r="C1438" t="str">
            <v>UN</v>
          </cell>
          <cell r="D1438">
            <v>1</v>
          </cell>
          <cell r="E1438">
            <v>21.630299999999998</v>
          </cell>
          <cell r="F1438">
            <v>21.63</v>
          </cell>
        </row>
        <row r="1439">
          <cell r="A1439" t="str">
            <v>001.17.11380</v>
          </cell>
          <cell r="B1439" t="str">
            <v>Fornecimento e instalação de cinta de aço galvanizado com parafoso seção 280.00mm</v>
          </cell>
          <cell r="C1439" t="str">
            <v>UN</v>
          </cell>
          <cell r="D1439">
            <v>1</v>
          </cell>
          <cell r="E1439">
            <v>23.142099999999999</v>
          </cell>
          <cell r="F1439">
            <v>23.14</v>
          </cell>
        </row>
        <row r="1440">
          <cell r="A1440" t="str">
            <v>001.17.11400</v>
          </cell>
          <cell r="B1440" t="str">
            <v>Fornecimento e instalação de cinta de aço galvanizado com parafoso seção 290.00mm</v>
          </cell>
          <cell r="C1440" t="str">
            <v>UN</v>
          </cell>
          <cell r="D1440">
            <v>1</v>
          </cell>
          <cell r="E1440">
            <v>23.142099999999999</v>
          </cell>
          <cell r="F1440">
            <v>23.14</v>
          </cell>
        </row>
        <row r="1441">
          <cell r="A1441" t="str">
            <v>001.17.11420</v>
          </cell>
          <cell r="B1441" t="str">
            <v>Fornecimento e instalação de sela p/ cruzeta</v>
          </cell>
          <cell r="C1441" t="str">
            <v>UN</v>
          </cell>
          <cell r="D1441">
            <v>1</v>
          </cell>
          <cell r="E1441">
            <v>7.3273999999999999</v>
          </cell>
          <cell r="F1441">
            <v>7.32</v>
          </cell>
        </row>
        <row r="1442">
          <cell r="A1442" t="str">
            <v>001.17.11440</v>
          </cell>
          <cell r="B1442" t="str">
            <v>Fornecimento e instalação de porca quadrada para parafuso diâmetro 16.00mm</v>
          </cell>
          <cell r="C1442" t="str">
            <v>UN</v>
          </cell>
          <cell r="D1442">
            <v>1</v>
          </cell>
          <cell r="E1442">
            <v>1.2237</v>
          </cell>
          <cell r="F1442">
            <v>1.22</v>
          </cell>
        </row>
        <row r="1443">
          <cell r="A1443" t="str">
            <v>001.17.11460</v>
          </cell>
          <cell r="B1443" t="str">
            <v>Fornecimento e instalação de luva de ferro galvanizado  1/2"</v>
          </cell>
          <cell r="C1443" t="str">
            <v>UN</v>
          </cell>
          <cell r="D1443">
            <v>1</v>
          </cell>
          <cell r="E1443">
            <v>1.1006</v>
          </cell>
          <cell r="F1443">
            <v>1.1000000000000001</v>
          </cell>
        </row>
        <row r="1444">
          <cell r="A1444" t="str">
            <v>001.17.11480</v>
          </cell>
          <cell r="B1444" t="str">
            <v>Fornecimento e instalação de luva de ferro galvanizado  3/4"</v>
          </cell>
          <cell r="C1444" t="str">
            <v>UN</v>
          </cell>
          <cell r="D1444">
            <v>1</v>
          </cell>
          <cell r="E1444">
            <v>1.3318000000000001</v>
          </cell>
          <cell r="F1444">
            <v>1.33</v>
          </cell>
        </row>
        <row r="1445">
          <cell r="A1445" t="str">
            <v>001.17.11500</v>
          </cell>
          <cell r="B1445" t="str">
            <v>Fornecimento e instalação de luva de ferro galvanizado  1"</v>
          </cell>
          <cell r="C1445" t="str">
            <v>UN</v>
          </cell>
          <cell r="D1445">
            <v>1</v>
          </cell>
          <cell r="E1445">
            <v>2.4237000000000002</v>
          </cell>
          <cell r="F1445">
            <v>2.42</v>
          </cell>
        </row>
        <row r="1446">
          <cell r="A1446" t="str">
            <v>001.17.11520</v>
          </cell>
          <cell r="B1446" t="str">
            <v>Fornecimento e instalação de luva de ferro galvanizado  1 1/4"</v>
          </cell>
          <cell r="C1446" t="str">
            <v>UN</v>
          </cell>
          <cell r="D1446">
            <v>1</v>
          </cell>
          <cell r="E1446">
            <v>2.5436999999999999</v>
          </cell>
          <cell r="F1446">
            <v>2.54</v>
          </cell>
        </row>
        <row r="1447">
          <cell r="A1447" t="str">
            <v>001.17.11540</v>
          </cell>
          <cell r="B1447" t="str">
            <v>Fornecimento e instalação de luva de ferro galvanizado  1 1/2</v>
          </cell>
          <cell r="C1447" t="str">
            <v>UN</v>
          </cell>
          <cell r="D1447">
            <v>1</v>
          </cell>
          <cell r="E1447">
            <v>3.1753</v>
          </cell>
          <cell r="F1447">
            <v>3.17</v>
          </cell>
        </row>
        <row r="1448">
          <cell r="A1448" t="str">
            <v>001.17.11560</v>
          </cell>
          <cell r="B1448" t="str">
            <v>Fornecimento e instalação de luva de ferro galvanizado  2"</v>
          </cell>
          <cell r="C1448" t="str">
            <v>UN</v>
          </cell>
          <cell r="D1448">
            <v>1</v>
          </cell>
          <cell r="E1448">
            <v>4.1574</v>
          </cell>
          <cell r="F1448">
            <v>4.1500000000000004</v>
          </cell>
        </row>
        <row r="1449">
          <cell r="A1449" t="str">
            <v>001.17.11580</v>
          </cell>
          <cell r="B1449" t="str">
            <v>Fornecimento e instalação de luva de ferro galvanizado  2 1/2"</v>
          </cell>
          <cell r="C1449" t="str">
            <v>UN</v>
          </cell>
          <cell r="D1449">
            <v>1</v>
          </cell>
          <cell r="E1449">
            <v>7.9511000000000003</v>
          </cell>
          <cell r="F1449">
            <v>7.95</v>
          </cell>
        </row>
        <row r="1450">
          <cell r="A1450" t="str">
            <v>001.17.11600</v>
          </cell>
          <cell r="B1450" t="str">
            <v>Fornecimento e instalação de luva de ferro galvanizado  3"</v>
          </cell>
          <cell r="C1450" t="str">
            <v>UN</v>
          </cell>
          <cell r="D1450">
            <v>1</v>
          </cell>
          <cell r="E1450">
            <v>9.1328999999999994</v>
          </cell>
          <cell r="F1450">
            <v>9.1300000000000008</v>
          </cell>
        </row>
        <row r="1451">
          <cell r="A1451" t="str">
            <v>001.17.11620</v>
          </cell>
          <cell r="B1451" t="str">
            <v>Fornecimento e instalação de luva de ferro galvanizado  4"</v>
          </cell>
          <cell r="C1451" t="str">
            <v>UN</v>
          </cell>
          <cell r="D1451">
            <v>1</v>
          </cell>
          <cell r="E1451">
            <v>11.984500000000001</v>
          </cell>
          <cell r="F1451">
            <v>11.98</v>
          </cell>
        </row>
        <row r="1452">
          <cell r="A1452" t="str">
            <v>001.17.11640</v>
          </cell>
          <cell r="B1452" t="str">
            <v>Forneciemnto e instalação de poste circular de concreto 7m/200kg</v>
          </cell>
          <cell r="C1452" t="str">
            <v>UN</v>
          </cell>
          <cell r="D1452">
            <v>1</v>
          </cell>
          <cell r="E1452">
            <v>190.94659999999999</v>
          </cell>
          <cell r="F1452">
            <v>190.94</v>
          </cell>
        </row>
        <row r="1453">
          <cell r="A1453" t="str">
            <v>001.17.11660</v>
          </cell>
          <cell r="B1453" t="str">
            <v>Fornecimento e instalação de poste circular de concreto 7m/400kg</v>
          </cell>
          <cell r="C1453" t="str">
            <v>UN</v>
          </cell>
          <cell r="D1453">
            <v>1</v>
          </cell>
          <cell r="E1453">
            <v>308.94659999999999</v>
          </cell>
          <cell r="F1453">
            <v>308.94</v>
          </cell>
        </row>
        <row r="1454">
          <cell r="A1454" t="str">
            <v>001.17.11680</v>
          </cell>
          <cell r="B1454" t="str">
            <v>Fornecimento e instalação de poste circular de concreto 9m/150kg</v>
          </cell>
          <cell r="C1454" t="str">
            <v>UN</v>
          </cell>
          <cell r="D1454">
            <v>1</v>
          </cell>
          <cell r="E1454">
            <v>206.1832</v>
          </cell>
          <cell r="F1454">
            <v>206.18</v>
          </cell>
        </row>
        <row r="1455">
          <cell r="A1455" t="str">
            <v>001.17.11700</v>
          </cell>
          <cell r="B1455" t="str">
            <v>Fornecimento e instalação de poste circular de concreto 9m/400kg</v>
          </cell>
          <cell r="C1455" t="str">
            <v>UN</v>
          </cell>
          <cell r="D1455">
            <v>1</v>
          </cell>
          <cell r="E1455">
            <v>367.1832</v>
          </cell>
          <cell r="F1455">
            <v>367.18</v>
          </cell>
        </row>
        <row r="1456">
          <cell r="A1456" t="str">
            <v>001.17.11720</v>
          </cell>
          <cell r="B1456" t="str">
            <v>Fornecimento e instalação de poste circular de concreto 10m/150kg</v>
          </cell>
          <cell r="C1456" t="str">
            <v>UN</v>
          </cell>
          <cell r="D1456">
            <v>1</v>
          </cell>
          <cell r="E1456">
            <v>481.41989999999998</v>
          </cell>
          <cell r="F1456">
            <v>481.41</v>
          </cell>
        </row>
        <row r="1457">
          <cell r="A1457" t="str">
            <v>001.17.11740</v>
          </cell>
          <cell r="B1457" t="str">
            <v>Fornecimento e instalação de poste circular de concreto 10m/400kg</v>
          </cell>
          <cell r="C1457" t="str">
            <v>UN</v>
          </cell>
          <cell r="D1457">
            <v>1</v>
          </cell>
          <cell r="E1457">
            <v>555.56989999999996</v>
          </cell>
          <cell r="F1457">
            <v>555.55999999999995</v>
          </cell>
        </row>
        <row r="1458">
          <cell r="A1458" t="str">
            <v>001.17.11760</v>
          </cell>
          <cell r="B1458" t="str">
            <v>Fornecimento e instalação de poste circular de concreto 10m/600kg</v>
          </cell>
          <cell r="C1458" t="str">
            <v>UN</v>
          </cell>
          <cell r="D1458">
            <v>1</v>
          </cell>
          <cell r="E1458">
            <v>434.41989999999998</v>
          </cell>
          <cell r="F1458">
            <v>434.41</v>
          </cell>
        </row>
        <row r="1459">
          <cell r="A1459" t="str">
            <v>001.17.11780</v>
          </cell>
          <cell r="B1459" t="str">
            <v>Fornecimento e instalação de poste circular de concreto 10m/800kg</v>
          </cell>
          <cell r="C1459" t="str">
            <v>UN</v>
          </cell>
          <cell r="D1459">
            <v>1</v>
          </cell>
          <cell r="E1459">
            <v>451.41989999999998</v>
          </cell>
          <cell r="F1459">
            <v>451.41</v>
          </cell>
        </row>
        <row r="1460">
          <cell r="A1460" t="str">
            <v>001.17.11800</v>
          </cell>
          <cell r="B1460" t="str">
            <v>Fornecimento e instalação de poste circular de concreto 11m/200kg</v>
          </cell>
          <cell r="C1460" t="str">
            <v>UN</v>
          </cell>
          <cell r="D1460">
            <v>1</v>
          </cell>
          <cell r="E1460">
            <v>591.65650000000005</v>
          </cell>
          <cell r="F1460">
            <v>591.65</v>
          </cell>
        </row>
        <row r="1461">
          <cell r="A1461" t="str">
            <v>001.17.11820</v>
          </cell>
          <cell r="B1461" t="str">
            <v>Fornecimento e instalação de poste circular de concreto 11m/300kg</v>
          </cell>
          <cell r="C1461" t="str">
            <v>UN</v>
          </cell>
          <cell r="D1461">
            <v>1</v>
          </cell>
          <cell r="E1461">
            <v>708.65650000000005</v>
          </cell>
          <cell r="F1461">
            <v>708.65</v>
          </cell>
        </row>
        <row r="1462">
          <cell r="A1462" t="str">
            <v>001.17.11840</v>
          </cell>
          <cell r="B1462" t="str">
            <v>Fornecimento e instalação de poste circular de concreto 11m/400kg</v>
          </cell>
          <cell r="C1462" t="str">
            <v>UN</v>
          </cell>
          <cell r="D1462">
            <v>1</v>
          </cell>
          <cell r="E1462">
            <v>693.25649999999996</v>
          </cell>
          <cell r="F1462">
            <v>693.25</v>
          </cell>
        </row>
        <row r="1463">
          <cell r="A1463" t="str">
            <v>001.17.11860</v>
          </cell>
          <cell r="B1463" t="str">
            <v>Fornecimento e instalação de poste circular de concreto 11m/600kg</v>
          </cell>
          <cell r="C1463" t="str">
            <v>UN</v>
          </cell>
          <cell r="D1463">
            <v>1</v>
          </cell>
          <cell r="E1463">
            <v>971.8931</v>
          </cell>
          <cell r="F1463">
            <v>971.89</v>
          </cell>
        </row>
        <row r="1464">
          <cell r="A1464" t="str">
            <v>001.17.11880</v>
          </cell>
          <cell r="B1464" t="str">
            <v>Fornecimento e instalação de poste circular de concreto 11m/800kg</v>
          </cell>
          <cell r="C1464" t="str">
            <v>UN</v>
          </cell>
          <cell r="D1464">
            <v>1</v>
          </cell>
          <cell r="E1464">
            <v>1208.4530999999999</v>
          </cell>
          <cell r="F1464">
            <v>1208.45</v>
          </cell>
        </row>
        <row r="1465">
          <cell r="A1465" t="str">
            <v>001.17.11900</v>
          </cell>
          <cell r="B1465" t="str">
            <v>Fornecimento e instalação de poste circular de concreto 11m/1000kg</v>
          </cell>
          <cell r="C1465" t="str">
            <v>UN</v>
          </cell>
          <cell r="D1465">
            <v>1</v>
          </cell>
          <cell r="E1465">
            <v>806.8931</v>
          </cell>
          <cell r="F1465">
            <v>806.89</v>
          </cell>
        </row>
        <row r="1466">
          <cell r="A1466" t="str">
            <v>001.17.11920</v>
          </cell>
          <cell r="B1466" t="str">
            <v>Fornecimento e instalação de poste circular de concreto 13 m / 200 kg</v>
          </cell>
          <cell r="C1466" t="str">
            <v>UN</v>
          </cell>
          <cell r="D1466">
            <v>1</v>
          </cell>
          <cell r="E1466">
            <v>524.38670000000002</v>
          </cell>
          <cell r="F1466">
            <v>524.38</v>
          </cell>
        </row>
        <row r="1467">
          <cell r="A1467" t="str">
            <v>001.17.11940</v>
          </cell>
          <cell r="B1467" t="str">
            <v>Fornecimento e instalação de poste circular de concreto 15 m / 200 kg</v>
          </cell>
          <cell r="C1467" t="str">
            <v>UN</v>
          </cell>
          <cell r="D1467">
            <v>1</v>
          </cell>
          <cell r="E1467">
            <v>699.76639999999998</v>
          </cell>
          <cell r="F1467">
            <v>699.76</v>
          </cell>
        </row>
        <row r="1468">
          <cell r="A1468" t="str">
            <v>001.17.11960</v>
          </cell>
          <cell r="B1468" t="str">
            <v>Fornecimento e instalação de poste de concreto duplo t 9 m / 150 kg</v>
          </cell>
          <cell r="C1468" t="str">
            <v>UN</v>
          </cell>
          <cell r="D1468">
            <v>1</v>
          </cell>
          <cell r="E1468">
            <v>233.10319999999999</v>
          </cell>
          <cell r="F1468">
            <v>233.1</v>
          </cell>
        </row>
        <row r="1469">
          <cell r="A1469" t="str">
            <v>001.17.11980</v>
          </cell>
          <cell r="B1469" t="str">
            <v>Fornecimento e instalação de poste de concreto duplo t 10 m / 150 kg</v>
          </cell>
          <cell r="C1469" t="str">
            <v>UN</v>
          </cell>
          <cell r="D1469">
            <v>1</v>
          </cell>
          <cell r="E1469">
            <v>381.41989999999998</v>
          </cell>
          <cell r="F1469">
            <v>381.41</v>
          </cell>
        </row>
        <row r="1470">
          <cell r="A1470" t="str">
            <v>001.17.12000</v>
          </cell>
          <cell r="B1470" t="str">
            <v>Fornecimento e instalação de poste de concreto duplo t 10 m / 300 kg</v>
          </cell>
          <cell r="C1470" t="str">
            <v>UN</v>
          </cell>
          <cell r="D1470">
            <v>1</v>
          </cell>
          <cell r="E1470">
            <v>465.41989999999998</v>
          </cell>
          <cell r="F1470">
            <v>465.41</v>
          </cell>
        </row>
        <row r="1471">
          <cell r="A1471" t="str">
            <v>001.17.12020</v>
          </cell>
          <cell r="B1471" t="str">
            <v>Fornecimento e instalação de poste de concreto duplo t 10 m / 400 kg</v>
          </cell>
          <cell r="C1471" t="str">
            <v>UN</v>
          </cell>
          <cell r="D1471">
            <v>1</v>
          </cell>
          <cell r="E1471">
            <v>485.41989999999998</v>
          </cell>
          <cell r="F1471">
            <v>485.41</v>
          </cell>
        </row>
        <row r="1472">
          <cell r="A1472" t="str">
            <v>001.17.12040</v>
          </cell>
          <cell r="B1472" t="str">
            <v>Fornecimento e instalação de poste de concreto duplo t 10 m / 800 kg</v>
          </cell>
          <cell r="C1472" t="str">
            <v>UN</v>
          </cell>
          <cell r="D1472">
            <v>1</v>
          </cell>
          <cell r="E1472">
            <v>624.41989999999998</v>
          </cell>
          <cell r="F1472">
            <v>624.41</v>
          </cell>
        </row>
        <row r="1473">
          <cell r="A1473" t="str">
            <v>001.17.12060</v>
          </cell>
          <cell r="B1473" t="str">
            <v>Fornecimento e instalação de poste de concreto duplo t 11 m / 300 kg</v>
          </cell>
          <cell r="C1473" t="str">
            <v>UN</v>
          </cell>
          <cell r="D1473">
            <v>1</v>
          </cell>
          <cell r="E1473">
            <v>553.65650000000005</v>
          </cell>
          <cell r="F1473">
            <v>553.65</v>
          </cell>
        </row>
        <row r="1474">
          <cell r="A1474" t="str">
            <v>001.17.12080</v>
          </cell>
          <cell r="B1474" t="str">
            <v>Fornecimento e instalação de poste de concreto duplo t 11 m / 600 kg</v>
          </cell>
          <cell r="C1474" t="str">
            <v>UN</v>
          </cell>
          <cell r="D1474">
            <v>1</v>
          </cell>
          <cell r="E1474">
            <v>704.65650000000005</v>
          </cell>
          <cell r="F1474">
            <v>704.65</v>
          </cell>
        </row>
        <row r="1475">
          <cell r="A1475" t="str">
            <v>001.17.12100</v>
          </cell>
          <cell r="B1475" t="str">
            <v>Fornecimento e instalação de poste de concreto duplo t 11 m / 800 kg</v>
          </cell>
          <cell r="C1475" t="str">
            <v>UN</v>
          </cell>
          <cell r="D1475">
            <v>1</v>
          </cell>
          <cell r="E1475">
            <v>836.65650000000005</v>
          </cell>
          <cell r="F1475">
            <v>836.65</v>
          </cell>
        </row>
        <row r="1476">
          <cell r="A1476" t="str">
            <v>001.17.12120</v>
          </cell>
          <cell r="B1476" t="str">
            <v>Fornecimento e instalação de poste de concreto duplo t 10 m / 600 kg</v>
          </cell>
          <cell r="C1476" t="str">
            <v>UN</v>
          </cell>
          <cell r="D1476">
            <v>1</v>
          </cell>
          <cell r="E1476">
            <v>527.65650000000005</v>
          </cell>
          <cell r="F1476">
            <v>527.65</v>
          </cell>
        </row>
        <row r="1477">
          <cell r="A1477" t="str">
            <v>001.17.12140</v>
          </cell>
          <cell r="B1477" t="str">
            <v>Fornecimento e instalação de chave faca unipolar com acessórios de fixação 200amp/15kv</v>
          </cell>
          <cell r="C1477" t="str">
            <v>UN</v>
          </cell>
          <cell r="D1477">
            <v>1</v>
          </cell>
          <cell r="E1477">
            <v>93.071100000000001</v>
          </cell>
          <cell r="F1477">
            <v>93.07</v>
          </cell>
        </row>
        <row r="1478">
          <cell r="A1478" t="str">
            <v>001.17.12160</v>
          </cell>
          <cell r="B1478" t="str">
            <v>Fornecimento e instalação de chave faca unipolar com acessórios de fixação 400amp/15kv</v>
          </cell>
          <cell r="C1478" t="str">
            <v>UN</v>
          </cell>
          <cell r="D1478">
            <v>1</v>
          </cell>
          <cell r="E1478">
            <v>115.11839999999999</v>
          </cell>
          <cell r="F1478">
            <v>115.11</v>
          </cell>
        </row>
        <row r="1479">
          <cell r="A1479" t="str">
            <v>001.17.12180</v>
          </cell>
          <cell r="B1479" t="str">
            <v>Fornecimento e instalação de chave corta circuito irup 1200 amp da porter p/ peça 50amp/15kv</v>
          </cell>
          <cell r="C1479" t="str">
            <v>UN</v>
          </cell>
          <cell r="D1479">
            <v>1</v>
          </cell>
          <cell r="E1479">
            <v>97.165599999999998</v>
          </cell>
          <cell r="F1479">
            <v>97.16</v>
          </cell>
        </row>
        <row r="1480">
          <cell r="A1480" t="str">
            <v>001.17.12200</v>
          </cell>
          <cell r="B1480" t="str">
            <v>Fornecimento e instalação de chave fusível indicador 100 a / 15 kv c/ elo 54</v>
          </cell>
          <cell r="C1480" t="str">
            <v>UN</v>
          </cell>
          <cell r="D1480">
            <v>1</v>
          </cell>
          <cell r="E1480">
            <v>97.165599999999998</v>
          </cell>
          <cell r="F1480">
            <v>97.16</v>
          </cell>
        </row>
        <row r="1481">
          <cell r="A1481" t="str">
            <v>001.17.12220</v>
          </cell>
          <cell r="B1481" t="str">
            <v>Fornecimento e instalação de chave fusivel distr. 10.000 a - 15 kv tipo xs c/ ferragens</v>
          </cell>
          <cell r="C1481" t="str">
            <v>CJ</v>
          </cell>
          <cell r="D1481">
            <v>1</v>
          </cell>
          <cell r="E1481">
            <v>167.7833</v>
          </cell>
          <cell r="F1481">
            <v>167.78</v>
          </cell>
        </row>
        <row r="1482">
          <cell r="A1482" t="str">
            <v>001.17.12240</v>
          </cell>
          <cell r="B1482" t="str">
            <v>Para-raio cristal valve c/ centelhador e disparador classe 15 0kv</v>
          </cell>
          <cell r="C1482" t="str">
            <v>UN</v>
          </cell>
          <cell r="D1482">
            <v>1</v>
          </cell>
          <cell r="E1482">
            <v>121.3366</v>
          </cell>
          <cell r="F1482">
            <v>121.33</v>
          </cell>
        </row>
        <row r="1483">
          <cell r="A1483" t="str">
            <v>001.17.12260</v>
          </cell>
          <cell r="B1483" t="str">
            <v>Pára-raios cristal c/ centelhador e disparador classe 13,8 kv</v>
          </cell>
          <cell r="C1483" t="str">
            <v>UN</v>
          </cell>
          <cell r="D1483">
            <v>1</v>
          </cell>
          <cell r="E1483">
            <v>90.236599999999996</v>
          </cell>
          <cell r="F1483">
            <v>90.23</v>
          </cell>
        </row>
        <row r="1484">
          <cell r="A1484" t="str">
            <v>001.17.12280</v>
          </cell>
          <cell r="B1484" t="str">
            <v>Forneciemnto e instalação de transformador trifásico 13 8 13 2 6 6kv/220v primário em triângulo secundário em estrela 30 kva</v>
          </cell>
          <cell r="C1484" t="str">
            <v>UN</v>
          </cell>
          <cell r="D1484">
            <v>1</v>
          </cell>
          <cell r="E1484">
            <v>2971.8397</v>
          </cell>
          <cell r="F1484">
            <v>2971.83</v>
          </cell>
        </row>
        <row r="1485">
          <cell r="A1485" t="str">
            <v>001.17.12300</v>
          </cell>
          <cell r="B1485" t="str">
            <v>Forneciemnto e instalação de transformador trifásico 13 8 13 2 6 6kv/220v primário em triângulo secundário em estrela 45 kva</v>
          </cell>
          <cell r="C1485" t="str">
            <v>UN</v>
          </cell>
          <cell r="D1485">
            <v>1</v>
          </cell>
          <cell r="E1485">
            <v>3682.7863000000002</v>
          </cell>
          <cell r="F1485">
            <v>3682.78</v>
          </cell>
        </row>
        <row r="1486">
          <cell r="A1486" t="str">
            <v>001.17.12320</v>
          </cell>
          <cell r="B1486" t="str">
            <v>Forneciemnto e instalação de transformador trifásico 13 8 13 2 6 6kv/220v primário em triângulo secundário em estrela 75 kva</v>
          </cell>
          <cell r="C1486" t="str">
            <v>UN</v>
          </cell>
          <cell r="D1486">
            <v>1</v>
          </cell>
          <cell r="E1486">
            <v>5138.7327999999998</v>
          </cell>
          <cell r="F1486">
            <v>5138.7299999999996</v>
          </cell>
        </row>
        <row r="1487">
          <cell r="A1487" t="str">
            <v>001.17.12340</v>
          </cell>
          <cell r="B1487" t="str">
            <v>Forneciemnto e instalação de transformador trifásico 13 8 13 2 6 6kv/220v primário em triângulo secundário em estrela 112.5 kva</v>
          </cell>
          <cell r="C1487" t="str">
            <v>UN</v>
          </cell>
          <cell r="D1487">
            <v>1</v>
          </cell>
          <cell r="E1487">
            <v>6569.0992999999999</v>
          </cell>
          <cell r="F1487">
            <v>6569.09</v>
          </cell>
        </row>
        <row r="1488">
          <cell r="A1488" t="str">
            <v>001.17.12360</v>
          </cell>
          <cell r="B1488" t="str">
            <v>Forneciemnto e instalação de transformador trifásico 13 8 13 2 6 6kv/220v primário em triângulo secundário em estrela 150 kva</v>
          </cell>
          <cell r="C1488" t="str">
            <v>UN</v>
          </cell>
          <cell r="D1488">
            <v>1</v>
          </cell>
          <cell r="E1488">
            <v>8225.4657000000007</v>
          </cell>
          <cell r="F1488">
            <v>8225.4599999999991</v>
          </cell>
        </row>
        <row r="1489">
          <cell r="A1489" t="str">
            <v>001.17.12380</v>
          </cell>
          <cell r="B1489" t="str">
            <v>Forneciemnto e instalação de transformador trifásico 13 8 13 2 6 6kv/220v primário em triângulo secundário em estrela 15 kva</v>
          </cell>
          <cell r="C1489" t="str">
            <v>UN</v>
          </cell>
          <cell r="D1489">
            <v>1</v>
          </cell>
          <cell r="E1489">
            <v>2261.8930999999998</v>
          </cell>
          <cell r="F1489">
            <v>2261.89</v>
          </cell>
        </row>
        <row r="1490">
          <cell r="A1490" t="str">
            <v>001.17.12400</v>
          </cell>
          <cell r="B1490" t="str">
            <v>Forneciemnto e instalação de transformador trifásico 13 8 13 2 6 6kv/220v primário em triângulo secundário em estrela 225 kva</v>
          </cell>
          <cell r="C1490" t="str">
            <v>UN</v>
          </cell>
          <cell r="D1490">
            <v>1</v>
          </cell>
          <cell r="E1490">
            <v>10663.366400000001</v>
          </cell>
          <cell r="F1490">
            <v>10663.36</v>
          </cell>
        </row>
        <row r="1491">
          <cell r="A1491" t="str">
            <v>001.17.12420</v>
          </cell>
          <cell r="B1491" t="str">
            <v>Forneciemnto e instalação de transformador trifásico 13 8 13 2 6 6kv/220v primário em triângulo secundário em estrela 300 kva</v>
          </cell>
          <cell r="C1491" t="str">
            <v>UN</v>
          </cell>
          <cell r="D1491">
            <v>1</v>
          </cell>
          <cell r="E1491">
            <v>14055.1985</v>
          </cell>
          <cell r="F1491">
            <v>14055.19</v>
          </cell>
        </row>
        <row r="1492">
          <cell r="A1492" t="str">
            <v>001.17.12440</v>
          </cell>
          <cell r="B1492" t="str">
            <v>Fornecimento e instalação de suporte padronizado para transformador 220mm</v>
          </cell>
          <cell r="C1492" t="str">
            <v>UN</v>
          </cell>
          <cell r="D1492">
            <v>1</v>
          </cell>
          <cell r="E1492">
            <v>56.236600000000003</v>
          </cell>
          <cell r="F1492">
            <v>56.23</v>
          </cell>
        </row>
        <row r="1493">
          <cell r="A1493" t="str">
            <v>001.17.12460</v>
          </cell>
          <cell r="B1493" t="str">
            <v>Fornecimento e instalação de suporte padronizado para transformador 230mm</v>
          </cell>
          <cell r="C1493" t="str">
            <v>UN</v>
          </cell>
          <cell r="D1493">
            <v>1</v>
          </cell>
          <cell r="E1493">
            <v>60.0366</v>
          </cell>
          <cell r="F1493">
            <v>60.03</v>
          </cell>
        </row>
        <row r="1494">
          <cell r="A1494" t="str">
            <v>001.17.12480</v>
          </cell>
          <cell r="B1494" t="str">
            <v>Fornecimento e instalação de suporte p/ trafo 2 t</v>
          </cell>
          <cell r="C1494" t="str">
            <v>UN</v>
          </cell>
          <cell r="D1494">
            <v>1</v>
          </cell>
          <cell r="E1494">
            <v>39.255099999999999</v>
          </cell>
          <cell r="F1494">
            <v>39.25</v>
          </cell>
        </row>
        <row r="1495">
          <cell r="A1495" t="str">
            <v>001.17.12500</v>
          </cell>
          <cell r="B1495" t="str">
            <v>Fornecimento e instalação de haste terra seção em l de 2 40 m com conector e parafuso</v>
          </cell>
          <cell r="C1495" t="str">
            <v>UN</v>
          </cell>
          <cell r="D1495">
            <v>1</v>
          </cell>
          <cell r="E1495">
            <v>12.9184</v>
          </cell>
          <cell r="F1495">
            <v>12.91</v>
          </cell>
        </row>
        <row r="1496">
          <cell r="A1496" t="str">
            <v>001.17.12520</v>
          </cell>
          <cell r="B1496" t="str">
            <v>Fornecimento e instalação de transformador de corrente de 0.6kv 60hz classe de precisão 0.3 wxy 100/5amp a 400/5amp</v>
          </cell>
          <cell r="C1496" t="str">
            <v>UN</v>
          </cell>
          <cell r="D1496">
            <v>1</v>
          </cell>
          <cell r="E1496">
            <v>87.818399999999997</v>
          </cell>
          <cell r="F1496">
            <v>87.81</v>
          </cell>
        </row>
        <row r="1497">
          <cell r="A1497" t="str">
            <v>001.17.12540</v>
          </cell>
          <cell r="B1497" t="str">
            <v>Fornecimento e instalação de caixa padronizada para instalação de medidor e baixa tensão trifásico</v>
          </cell>
          <cell r="C1497" t="str">
            <v>UN</v>
          </cell>
          <cell r="D1497">
            <v>1</v>
          </cell>
          <cell r="E1497">
            <v>210.47329999999999</v>
          </cell>
          <cell r="F1497">
            <v>210.47</v>
          </cell>
        </row>
        <row r="1498">
          <cell r="A1498" t="str">
            <v>001.17.12560</v>
          </cell>
          <cell r="B1498" t="str">
            <v>Fornecimento e instalação de caixa padronizada para instalação de medidor e baixa tensão bifásico</v>
          </cell>
          <cell r="C1498" t="str">
            <v>UN</v>
          </cell>
          <cell r="D1498">
            <v>1</v>
          </cell>
          <cell r="E1498">
            <v>45.473300000000002</v>
          </cell>
          <cell r="F1498">
            <v>45.47</v>
          </cell>
        </row>
        <row r="1499">
          <cell r="A1499" t="str">
            <v>001.17.12580</v>
          </cell>
          <cell r="B1499" t="str">
            <v>Fornecimento e instalação de caixa padronizada para instalação de medidor e baixa tensão monofásico</v>
          </cell>
          <cell r="C1499" t="str">
            <v>UN</v>
          </cell>
          <cell r="D1499">
            <v>1</v>
          </cell>
          <cell r="E1499">
            <v>37.3551</v>
          </cell>
          <cell r="F1499">
            <v>37.35</v>
          </cell>
        </row>
        <row r="1500">
          <cell r="A1500" t="str">
            <v>001.17.12600</v>
          </cell>
          <cell r="B1500" t="str">
            <v>Fornecimento e instalação de caixa p/ transformador de corrente 0.6kv</v>
          </cell>
          <cell r="C1500" t="str">
            <v>UN</v>
          </cell>
          <cell r="D1500">
            <v>1</v>
          </cell>
          <cell r="E1500">
            <v>119.47329999999999</v>
          </cell>
          <cell r="F1500">
            <v>119.47</v>
          </cell>
        </row>
        <row r="1501">
          <cell r="A1501" t="str">
            <v>001.17.12620</v>
          </cell>
          <cell r="B1501" t="str">
            <v>Fornecimento e instalação de arame de aço galvanizado nº 12bwg (48g/m)</v>
          </cell>
          <cell r="C1501" t="str">
            <v>KG</v>
          </cell>
          <cell r="D1501">
            <v>1</v>
          </cell>
          <cell r="E1501">
            <v>6.7171000000000003</v>
          </cell>
          <cell r="F1501">
            <v>6.71</v>
          </cell>
        </row>
        <row r="1502">
          <cell r="A1502" t="str">
            <v>001.17.12640</v>
          </cell>
          <cell r="B1502" t="str">
            <v>Fornecimento e instalação de arame de aço galvanizado nº 14bwg (27 2g/m)</v>
          </cell>
          <cell r="C1502" t="str">
            <v>KG</v>
          </cell>
          <cell r="D1502">
            <v>1</v>
          </cell>
          <cell r="E1502">
            <v>8.3536000000000001</v>
          </cell>
          <cell r="F1502">
            <v>8.35</v>
          </cell>
        </row>
        <row r="1503">
          <cell r="A1503" t="str">
            <v>001.17.12660</v>
          </cell>
          <cell r="B1503" t="str">
            <v>Fornecimento e instalação de arame de aço galvanizado nº 16bwg (16 8g/m)</v>
          </cell>
          <cell r="C1503" t="str">
            <v>KG</v>
          </cell>
          <cell r="D1503">
            <v>1</v>
          </cell>
          <cell r="E1503">
            <v>6.6536</v>
          </cell>
          <cell r="F1503">
            <v>6.65</v>
          </cell>
        </row>
        <row r="1504">
          <cell r="A1504" t="str">
            <v>001.17.12680</v>
          </cell>
          <cell r="B1504" t="str">
            <v>Fornecimento e instalação de fio de alumínio recozido para amarração nº. 6 awg</v>
          </cell>
          <cell r="C1504" t="str">
            <v>KG</v>
          </cell>
          <cell r="D1504">
            <v>1</v>
          </cell>
          <cell r="E1504">
            <v>27.3766</v>
          </cell>
          <cell r="F1504">
            <v>27.37</v>
          </cell>
        </row>
        <row r="1505">
          <cell r="A1505" t="str">
            <v>001.17.12700</v>
          </cell>
          <cell r="B1505" t="str">
            <v>Fornecimento e instalação de fio de alumínio recozido para amarração nº. 4 awg</v>
          </cell>
          <cell r="C1505" t="str">
            <v>KG</v>
          </cell>
          <cell r="D1505">
            <v>1</v>
          </cell>
          <cell r="E1505">
            <v>24.319299999999998</v>
          </cell>
          <cell r="F1505">
            <v>24.31</v>
          </cell>
        </row>
        <row r="1506">
          <cell r="A1506" t="str">
            <v>001.17.12720</v>
          </cell>
          <cell r="B1506" t="str">
            <v>Fornecimento e instalação de fita de alumínio para proteção de 1 x 10 mm</v>
          </cell>
          <cell r="C1506" t="str">
            <v>KG</v>
          </cell>
          <cell r="D1506">
            <v>1</v>
          </cell>
          <cell r="E1506">
            <v>34.315100000000001</v>
          </cell>
          <cell r="F1506">
            <v>34.31</v>
          </cell>
        </row>
        <row r="1507">
          <cell r="A1507" t="str">
            <v>001.17.12740</v>
          </cell>
          <cell r="B1507" t="str">
            <v>Fornecimento e instalação de cabo de aço 6.4mm 1/4"</v>
          </cell>
          <cell r="C1507" t="str">
            <v>ML</v>
          </cell>
          <cell r="D1507">
            <v>1</v>
          </cell>
          <cell r="E1507">
            <v>16.0166</v>
          </cell>
          <cell r="F1507">
            <v>16.010000000000002</v>
          </cell>
        </row>
        <row r="1508">
          <cell r="A1508" t="str">
            <v>001.17.12760</v>
          </cell>
          <cell r="B1508" t="str">
            <v>Fornecimento e instalação de grampo de cerca</v>
          </cell>
          <cell r="C1508" t="str">
            <v>KG</v>
          </cell>
          <cell r="D1508">
            <v>1</v>
          </cell>
          <cell r="E1508">
            <v>23.6433</v>
          </cell>
          <cell r="F1508">
            <v>23.64</v>
          </cell>
        </row>
        <row r="1509">
          <cell r="A1509" t="str">
            <v>001.17.12780</v>
          </cell>
          <cell r="B1509" t="str">
            <v>Fornecimento e instalação de tora de madeira de 1m</v>
          </cell>
          <cell r="C1509" t="str">
            <v>UN</v>
          </cell>
          <cell r="D1509">
            <v>1</v>
          </cell>
          <cell r="E1509">
            <v>16.836600000000001</v>
          </cell>
          <cell r="F1509">
            <v>16.829999999999998</v>
          </cell>
        </row>
        <row r="1510">
          <cell r="A1510" t="str">
            <v>001.17.12800</v>
          </cell>
          <cell r="B1510" t="str">
            <v>Fornecimento e instalação de grampo de linha viva</v>
          </cell>
          <cell r="C1510" t="str">
            <v>UN</v>
          </cell>
          <cell r="D1510">
            <v>1</v>
          </cell>
          <cell r="E1510">
            <v>8.5710999999999995</v>
          </cell>
          <cell r="F1510">
            <v>8.57</v>
          </cell>
        </row>
        <row r="1511">
          <cell r="A1511" t="str">
            <v>001.17.12820</v>
          </cell>
          <cell r="B1511" t="str">
            <v>Fornecimento e instalação de haste de ancira de 2.400 mm</v>
          </cell>
          <cell r="C1511" t="str">
            <v>UN</v>
          </cell>
          <cell r="D1511">
            <v>1</v>
          </cell>
          <cell r="E1511">
            <v>14.718400000000001</v>
          </cell>
          <cell r="F1511">
            <v>14.71</v>
          </cell>
        </row>
        <row r="1512">
          <cell r="A1512" t="str">
            <v>001.17.12840</v>
          </cell>
          <cell r="B1512" t="str">
            <v>Fornecimento e instalação de chapa para fixacao de estais 76x11x130 mm</v>
          </cell>
          <cell r="C1512" t="str">
            <v>UN</v>
          </cell>
          <cell r="D1512">
            <v>1</v>
          </cell>
          <cell r="E1512">
            <v>4.6711</v>
          </cell>
          <cell r="F1512">
            <v>4.67</v>
          </cell>
        </row>
        <row r="1513">
          <cell r="A1513" t="str">
            <v>001.17.12860</v>
          </cell>
          <cell r="B1513" t="str">
            <v>Fornecimento e instalação de cabo de alumínio nú classe 15 kv m 4 awg - ca</v>
          </cell>
          <cell r="C1513" t="str">
            <v>ML</v>
          </cell>
          <cell r="D1513">
            <v>1</v>
          </cell>
          <cell r="E1513">
            <v>2.0459999999999998</v>
          </cell>
          <cell r="F1513">
            <v>2.04</v>
          </cell>
        </row>
        <row r="1514">
          <cell r="A1514" t="str">
            <v>001.17.12880</v>
          </cell>
          <cell r="B1514" t="str">
            <v>Fornecimento e instalação de cabo de alumínio nú classe 15 kv nº. 2 caa</v>
          </cell>
          <cell r="C1514" t="str">
            <v>KG</v>
          </cell>
          <cell r="D1514">
            <v>1</v>
          </cell>
          <cell r="E1514">
            <v>21.4421</v>
          </cell>
          <cell r="F1514">
            <v>21.44</v>
          </cell>
        </row>
        <row r="1515">
          <cell r="A1515" t="str">
            <v>001.17.12900</v>
          </cell>
          <cell r="B1515" t="str">
            <v>Fornecimento e instalação de cabo de alumínio nú classe 15 kv nº. 2 ca</v>
          </cell>
          <cell r="C1515" t="str">
            <v>KG</v>
          </cell>
          <cell r="D1515">
            <v>1</v>
          </cell>
          <cell r="E1515">
            <v>12.877599999999999</v>
          </cell>
          <cell r="F1515">
            <v>12.87</v>
          </cell>
        </row>
        <row r="1516">
          <cell r="A1516" t="str">
            <v>001.17.12920</v>
          </cell>
          <cell r="B1516" t="str">
            <v>Fornecimento e instalação de cabo de alumínio nú classe 15 kv nº. 1/0 ca</v>
          </cell>
          <cell r="C1516" t="str">
            <v>KG</v>
          </cell>
          <cell r="D1516">
            <v>1</v>
          </cell>
          <cell r="E1516">
            <v>13.0825</v>
          </cell>
          <cell r="F1516">
            <v>13.08</v>
          </cell>
        </row>
        <row r="1517">
          <cell r="A1517" t="str">
            <v>001.17.12940</v>
          </cell>
          <cell r="B1517" t="str">
            <v>Fornecimento e instalação de canaleta de pvc 110x20x2.200 mm ref. 300 46 sistema "x" da pial</v>
          </cell>
          <cell r="C1517" t="str">
            <v>UN</v>
          </cell>
          <cell r="D1517">
            <v>1</v>
          </cell>
          <cell r="E1517">
            <v>25.560700000000001</v>
          </cell>
          <cell r="F1517">
            <v>25.56</v>
          </cell>
        </row>
        <row r="1518">
          <cell r="A1518" t="str">
            <v>001.17.12960</v>
          </cell>
          <cell r="B1518" t="str">
            <v>Fornecimento e instalação de isolador roldana baixa tensao</v>
          </cell>
          <cell r="C1518" t="str">
            <v>UN</v>
          </cell>
          <cell r="D1518">
            <v>1</v>
          </cell>
          <cell r="E1518">
            <v>4.7973999999999997</v>
          </cell>
          <cell r="F1518">
            <v>4.79</v>
          </cell>
        </row>
        <row r="1519">
          <cell r="A1519" t="str">
            <v>001.17.12980</v>
          </cell>
          <cell r="B1519" t="str">
            <v>Fornecimento e instalação de isolador de passagem tipo externo-interno 15kv</v>
          </cell>
          <cell r="C1519" t="str">
            <v>PC</v>
          </cell>
          <cell r="D1519">
            <v>1</v>
          </cell>
          <cell r="E1519">
            <v>109.0566</v>
          </cell>
          <cell r="F1519">
            <v>109.05</v>
          </cell>
        </row>
        <row r="1520">
          <cell r="A1520" t="str">
            <v>001.17.13000</v>
          </cell>
          <cell r="B1520" t="str">
            <v>Fornecimento e instalação de isolador de pedestal 15kv</v>
          </cell>
          <cell r="C1520" t="str">
            <v>PC</v>
          </cell>
          <cell r="D1520">
            <v>1</v>
          </cell>
          <cell r="E1520">
            <v>31.896599999999999</v>
          </cell>
          <cell r="F1520">
            <v>31.89</v>
          </cell>
        </row>
        <row r="1521">
          <cell r="A1521" t="str">
            <v>001.17.13020</v>
          </cell>
          <cell r="B1521" t="str">
            <v>Fornecimento e instalação de armação secundária com haste de 16mmx350mm 02 estribos</v>
          </cell>
          <cell r="C1521" t="str">
            <v>UN</v>
          </cell>
          <cell r="D1521">
            <v>1</v>
          </cell>
          <cell r="E1521">
            <v>22.886600000000001</v>
          </cell>
          <cell r="F1521">
            <v>22.88</v>
          </cell>
        </row>
        <row r="1522">
          <cell r="A1522" t="str">
            <v>001.17.13040</v>
          </cell>
          <cell r="B1522" t="str">
            <v>Fornecimento e instalação de armação secundária com haste de 16mmx350mm 03 estribos</v>
          </cell>
          <cell r="C1522" t="str">
            <v>UN</v>
          </cell>
          <cell r="D1522">
            <v>1</v>
          </cell>
          <cell r="E1522">
            <v>17.584</v>
          </cell>
          <cell r="F1522">
            <v>17.579999999999998</v>
          </cell>
        </row>
        <row r="1523">
          <cell r="A1523" t="str">
            <v>001.17.13060</v>
          </cell>
          <cell r="B1523" t="str">
            <v>Fornecimento e instalação de parafuso de máquina de diâm. de 5/8x6 pol</v>
          </cell>
          <cell r="C1523" t="str">
            <v>UN</v>
          </cell>
          <cell r="D1523">
            <v>1</v>
          </cell>
          <cell r="E1523">
            <v>3.9474</v>
          </cell>
          <cell r="F1523">
            <v>3.94</v>
          </cell>
        </row>
        <row r="1524">
          <cell r="A1524" t="str">
            <v>001.17.13080</v>
          </cell>
          <cell r="B1524" t="str">
            <v>Fornecimento e instalação de parafuso de aço 16 mm com rosca m 16x2 sem cabeca com 210 mm  de comprimento com 60 mm de rosca tipo chumbador</v>
          </cell>
          <cell r="C1524" t="str">
            <v>PC</v>
          </cell>
          <cell r="D1524">
            <v>1</v>
          </cell>
          <cell r="E1524">
            <v>7.4111000000000002</v>
          </cell>
          <cell r="F1524">
            <v>7.41</v>
          </cell>
        </row>
        <row r="1525">
          <cell r="A1525" t="str">
            <v>001.17.13100</v>
          </cell>
          <cell r="B1525" t="str">
            <v>Fornecimento e instalação de parafuso de aço  16mm com rosca m 16x2 sem cabeca de 200 mm</v>
          </cell>
          <cell r="C1525" t="str">
            <v>PC</v>
          </cell>
          <cell r="D1525">
            <v>1</v>
          </cell>
          <cell r="E1525">
            <v>2.0474000000000001</v>
          </cell>
          <cell r="F1525">
            <v>2.04</v>
          </cell>
        </row>
        <row r="1526">
          <cell r="A1526" t="str">
            <v>001.17.13120</v>
          </cell>
          <cell r="B1526" t="str">
            <v>Fornecimento e instalação de chumbador de aço de diâmetro 5/8"x6"</v>
          </cell>
          <cell r="C1526" t="str">
            <v>UN</v>
          </cell>
          <cell r="D1526">
            <v>1</v>
          </cell>
          <cell r="E1526">
            <v>5.9710999999999999</v>
          </cell>
          <cell r="F1526">
            <v>5.97</v>
          </cell>
        </row>
        <row r="1527">
          <cell r="A1527" t="str">
            <v>001.17.13140</v>
          </cell>
          <cell r="B1527" t="str">
            <v>Fornecimento e instalação de poste de aço galvanizado altura 6 metros diâmetro 3 1/2"</v>
          </cell>
          <cell r="C1527" t="str">
            <v>UN</v>
          </cell>
          <cell r="D1527">
            <v>1</v>
          </cell>
          <cell r="E1527">
            <v>108.997</v>
          </cell>
          <cell r="F1527">
            <v>108.99</v>
          </cell>
        </row>
        <row r="1528">
          <cell r="A1528" t="str">
            <v>001.17.13160</v>
          </cell>
          <cell r="B1528" t="str">
            <v>Fornecimento e instalação de poste de aço galvanizado altura 6 metros diâmetro 4"</v>
          </cell>
          <cell r="C1528" t="str">
            <v>UN</v>
          </cell>
          <cell r="D1528">
            <v>1</v>
          </cell>
          <cell r="E1528">
            <v>143.4443</v>
          </cell>
          <cell r="F1528">
            <v>143.44</v>
          </cell>
        </row>
        <row r="1529">
          <cell r="A1529" t="str">
            <v>001.17.13180</v>
          </cell>
          <cell r="B1529" t="str">
            <v>Fornecimento e instalação de poste de aço galvanizado altura 3,00 m  diâmetro 4"</v>
          </cell>
          <cell r="C1529" t="str">
            <v>PC</v>
          </cell>
          <cell r="D1529">
            <v>1</v>
          </cell>
          <cell r="E1529">
            <v>101.97329999999999</v>
          </cell>
          <cell r="F1529">
            <v>101.97</v>
          </cell>
        </row>
        <row r="1530">
          <cell r="A1530" t="str">
            <v>001.17.13200</v>
          </cell>
          <cell r="B1530" t="str">
            <v>Fornecimento e instalação de poste de aço galvanizado altura 3,00 m  diâmetro 3"</v>
          </cell>
          <cell r="C1530" t="str">
            <v>PC</v>
          </cell>
          <cell r="D1530">
            <v>1</v>
          </cell>
          <cell r="E1530">
            <v>55.473300000000002</v>
          </cell>
          <cell r="F1530">
            <v>55.47</v>
          </cell>
        </row>
        <row r="1531">
          <cell r="A1531" t="str">
            <v>001.17.13220</v>
          </cell>
          <cell r="B1531" t="str">
            <v>Fornecimento e instalação de curva de ferro galvanizado de 135º diâm. 4"</v>
          </cell>
          <cell r="C1531" t="str">
            <v>UN</v>
          </cell>
          <cell r="D1531">
            <v>1</v>
          </cell>
          <cell r="E1531">
            <v>82.295900000000003</v>
          </cell>
          <cell r="F1531">
            <v>82.29</v>
          </cell>
        </row>
        <row r="1532">
          <cell r="A1532" t="str">
            <v>001.17.13240</v>
          </cell>
          <cell r="B1532" t="str">
            <v>Fornecimento e instalação de curva de ferro galvanizado de 135º diâm. 3"</v>
          </cell>
          <cell r="C1532" t="str">
            <v>UN</v>
          </cell>
          <cell r="D1532">
            <v>1</v>
          </cell>
          <cell r="E1532">
            <v>47.335099999999997</v>
          </cell>
          <cell r="F1532">
            <v>47.33</v>
          </cell>
        </row>
        <row r="1533">
          <cell r="A1533" t="str">
            <v>001.17.13260</v>
          </cell>
          <cell r="B1533" t="str">
            <v>Fornecimento e instalação de curva de ferro galvanizado de 135º diâm. 2 1/2"</v>
          </cell>
          <cell r="C1533" t="str">
            <v>UN</v>
          </cell>
          <cell r="D1533">
            <v>1</v>
          </cell>
          <cell r="E1533">
            <v>35.726599999999998</v>
          </cell>
          <cell r="F1533">
            <v>35.72</v>
          </cell>
        </row>
        <row r="1534">
          <cell r="A1534" t="str">
            <v>001.17.13280</v>
          </cell>
          <cell r="B1534" t="str">
            <v>Fornecimento e instalação de curva de ferro galvanizado de 135º diâm. 2"</v>
          </cell>
          <cell r="C1534" t="str">
            <v>UN</v>
          </cell>
          <cell r="D1534">
            <v>1</v>
          </cell>
          <cell r="E1534">
            <v>23.161300000000001</v>
          </cell>
          <cell r="F1534">
            <v>23.16</v>
          </cell>
        </row>
        <row r="1535">
          <cell r="A1535" t="str">
            <v>001.17.13300</v>
          </cell>
          <cell r="B1535" t="str">
            <v>Fornecimento e instalação de curva de ferro galvanizado de 135º diâm. 1 1/2"</v>
          </cell>
          <cell r="C1535" t="str">
            <v>UN</v>
          </cell>
          <cell r="D1535">
            <v>1</v>
          </cell>
          <cell r="E1535">
            <v>15.5829</v>
          </cell>
          <cell r="F1535">
            <v>15.58</v>
          </cell>
        </row>
        <row r="1536">
          <cell r="A1536" t="str">
            <v>001.17.13320</v>
          </cell>
          <cell r="B1536" t="str">
            <v>Fornecimento e instalação de curva de ferro galvanizado de 135º diâm. 1 1/4'</v>
          </cell>
          <cell r="C1536" t="str">
            <v>UN</v>
          </cell>
          <cell r="D1536">
            <v>1</v>
          </cell>
          <cell r="E1536">
            <v>8.7911000000000001</v>
          </cell>
          <cell r="F1536">
            <v>8.7899999999999991</v>
          </cell>
        </row>
        <row r="1537">
          <cell r="A1537" t="str">
            <v>001.17.13340</v>
          </cell>
          <cell r="B1537" t="str">
            <v>Fornecimento e instalação de curva de ferro galvanizado de 135º diâm. 1"</v>
          </cell>
          <cell r="C1537" t="str">
            <v>UN</v>
          </cell>
          <cell r="D1537">
            <v>1</v>
          </cell>
          <cell r="E1537">
            <v>5.2630999999999997</v>
          </cell>
          <cell r="F1537">
            <v>5.26</v>
          </cell>
        </row>
        <row r="1538">
          <cell r="A1538" t="str">
            <v>001.17.13360</v>
          </cell>
          <cell r="B1538" t="str">
            <v>Fornecimento e instalação de curva de ferro galvanizado de 135º diâm. 3/4'</v>
          </cell>
          <cell r="C1538" t="str">
            <v>UN</v>
          </cell>
          <cell r="D1538">
            <v>1</v>
          </cell>
          <cell r="E1538">
            <v>3.3908</v>
          </cell>
          <cell r="F1538">
            <v>3.39</v>
          </cell>
        </row>
        <row r="1539">
          <cell r="A1539" t="str">
            <v>001.17.13380</v>
          </cell>
          <cell r="B1539" t="str">
            <v>Fornecimento e instalação de curva de ferro galvanizado de 90º diâm. 3"</v>
          </cell>
          <cell r="C1539" t="str">
            <v>UN</v>
          </cell>
          <cell r="D1539">
            <v>1</v>
          </cell>
          <cell r="E1539">
            <v>48.845100000000002</v>
          </cell>
          <cell r="F1539">
            <v>48.84</v>
          </cell>
        </row>
        <row r="1540">
          <cell r="A1540" t="str">
            <v>001.17.13400</v>
          </cell>
          <cell r="B1540" t="str">
            <v>Fornecimento e instalação de curva de ferro galvanizado de 90º diâm. 2 1/2"</v>
          </cell>
          <cell r="C1540" t="str">
            <v>UN</v>
          </cell>
          <cell r="D1540">
            <v>1</v>
          </cell>
          <cell r="E1540">
            <v>32.026600000000002</v>
          </cell>
          <cell r="F1540">
            <v>32.020000000000003</v>
          </cell>
        </row>
        <row r="1541">
          <cell r="A1541" t="str">
            <v>001.17.13420</v>
          </cell>
          <cell r="B1541" t="str">
            <v>Fornecimento e instalação de curva de ferro galvanizado de 90º diâm. 2"</v>
          </cell>
          <cell r="C1541" t="str">
            <v>UN</v>
          </cell>
          <cell r="D1541">
            <v>1</v>
          </cell>
          <cell r="E1541">
            <v>18.261299999999999</v>
          </cell>
          <cell r="F1541">
            <v>18.260000000000002</v>
          </cell>
        </row>
        <row r="1542">
          <cell r="A1542" t="str">
            <v>001.17.13440</v>
          </cell>
          <cell r="B1542" t="str">
            <v>Fornecimento e instalação de curva de ferro galvanizado de 90º diâm. 1 1/2"</v>
          </cell>
          <cell r="C1542" t="str">
            <v>UN</v>
          </cell>
          <cell r="D1542">
            <v>1</v>
          </cell>
          <cell r="E1542">
            <v>9.9229000000000003</v>
          </cell>
          <cell r="F1542">
            <v>9.92</v>
          </cell>
        </row>
        <row r="1543">
          <cell r="A1543" t="str">
            <v>001.17.13460</v>
          </cell>
          <cell r="B1543" t="str">
            <v>Fornecimento e instalação de curva de ferro galvanizado de 90º diâm. 1 1/4"</v>
          </cell>
          <cell r="C1543" t="str">
            <v>UN</v>
          </cell>
          <cell r="D1543">
            <v>1</v>
          </cell>
          <cell r="E1543">
            <v>7.7911000000000001</v>
          </cell>
          <cell r="F1543">
            <v>7.79</v>
          </cell>
        </row>
        <row r="1544">
          <cell r="A1544" t="str">
            <v>001.17.13480</v>
          </cell>
          <cell r="B1544" t="str">
            <v>Fornecimento e instalação de curva de ferro galvanizado de 90º diâm. 1"</v>
          </cell>
          <cell r="C1544" t="str">
            <v>UN</v>
          </cell>
          <cell r="D1544">
            <v>1</v>
          </cell>
          <cell r="E1544">
            <v>3.7330999999999999</v>
          </cell>
          <cell r="F1544">
            <v>3.73</v>
          </cell>
        </row>
        <row r="1545">
          <cell r="A1545" t="str">
            <v>001.17.13500</v>
          </cell>
          <cell r="B1545" t="str">
            <v>Fornecimento e instalação de curva de ferro galvanizado de 90º diâm. 3/4"</v>
          </cell>
          <cell r="C1545" t="str">
            <v>UN</v>
          </cell>
          <cell r="D1545">
            <v>1</v>
          </cell>
          <cell r="E1545">
            <v>2.8408000000000002</v>
          </cell>
          <cell r="F1545">
            <v>2.84</v>
          </cell>
        </row>
        <row r="1546">
          <cell r="A1546" t="str">
            <v>001.17.13520</v>
          </cell>
          <cell r="B1546" t="str">
            <v>Fornecimento e instalação de curva de ferro galvanizado de 90º diâm. 1/2"</v>
          </cell>
          <cell r="C1546" t="str">
            <v>UN</v>
          </cell>
          <cell r="D1546">
            <v>1</v>
          </cell>
          <cell r="E1546">
            <v>2.3736999999999999</v>
          </cell>
          <cell r="F1546">
            <v>2.37</v>
          </cell>
        </row>
        <row r="1547">
          <cell r="A1547" t="str">
            <v>001.17.13540</v>
          </cell>
          <cell r="B1547" t="str">
            <v>Fornecimento  e instalação de bujão de ferro galvanizado diâm 3"</v>
          </cell>
          <cell r="C1547" t="str">
            <v>UN</v>
          </cell>
          <cell r="D1547">
            <v>1</v>
          </cell>
          <cell r="E1547">
            <v>19.371099999999998</v>
          </cell>
          <cell r="F1547">
            <v>19.37</v>
          </cell>
        </row>
        <row r="1548">
          <cell r="A1548" t="str">
            <v>001.17.13560</v>
          </cell>
          <cell r="B1548" t="str">
            <v>Fornecimento  e instalação de bujão de ferro galvanizado diâm 4"</v>
          </cell>
          <cell r="C1548" t="str">
            <v>PC</v>
          </cell>
          <cell r="D1548">
            <v>1</v>
          </cell>
          <cell r="E1548">
            <v>14.9945</v>
          </cell>
          <cell r="F1548">
            <v>14.99</v>
          </cell>
        </row>
        <row r="1549">
          <cell r="A1549" t="str">
            <v>001.17.13580</v>
          </cell>
          <cell r="B1549" t="str">
            <v>Fornecimento e aplicação de pasta penetrox</v>
          </cell>
          <cell r="C1549" t="str">
            <v>KG</v>
          </cell>
          <cell r="D1549">
            <v>1</v>
          </cell>
          <cell r="E1549">
            <v>4</v>
          </cell>
          <cell r="F1549">
            <v>4</v>
          </cell>
        </row>
        <row r="1550">
          <cell r="A1550" t="str">
            <v>001.17.13600</v>
          </cell>
          <cell r="B1550" t="str">
            <v>Execução de mureta em alvenaria de 1.5 vez  de tijolo assente com argamassa mista 1:4:12 cimento cal hidratada e areia inclusive fundação em concreto ciclópico no traço 1:3;6 revestimento rústico e caiação - para instalação de medidor de luz e força</v>
          </cell>
          <cell r="C1550" t="str">
            <v>M2</v>
          </cell>
          <cell r="D1550">
            <v>1</v>
          </cell>
          <cell r="E1550">
            <v>139.91990000000001</v>
          </cell>
          <cell r="F1550">
            <v>139.91</v>
          </cell>
        </row>
        <row r="1551">
          <cell r="A1551" t="str">
            <v>001.17.13620</v>
          </cell>
          <cell r="B1551" t="str">
            <v>Fornecimento e instalação de padrão monofásico em poste de ferro galvanizado conforme normas da cemat</v>
          </cell>
          <cell r="C1551" t="str">
            <v>UN</v>
          </cell>
          <cell r="D1551">
            <v>1</v>
          </cell>
          <cell r="E1551">
            <v>100.47329999999999</v>
          </cell>
          <cell r="F1551">
            <v>100.47</v>
          </cell>
        </row>
        <row r="1552">
          <cell r="A1552" t="str">
            <v>001.17.13640</v>
          </cell>
          <cell r="B1552" t="str">
            <v>Fornecimento e instalação de padrão bifásico em poste de ferro galvanizado</v>
          </cell>
          <cell r="C1552" t="str">
            <v>UN</v>
          </cell>
          <cell r="D1552">
            <v>1</v>
          </cell>
          <cell r="E1552">
            <v>150.7099</v>
          </cell>
          <cell r="F1552">
            <v>150.69999999999999</v>
          </cell>
        </row>
        <row r="1553">
          <cell r="A1553" t="str">
            <v>001.17.13660</v>
          </cell>
          <cell r="B1553" t="str">
            <v>Fornecimento e instalação de padrão trifásico completo em poste de ferro galvanizado tipo t-3 com protecao de 90 a conf normas da cemat</v>
          </cell>
          <cell r="C1553" t="str">
            <v>UN</v>
          </cell>
          <cell r="D1553">
            <v>1</v>
          </cell>
          <cell r="E1553">
            <v>550.8931</v>
          </cell>
          <cell r="F1553">
            <v>550.89</v>
          </cell>
        </row>
        <row r="1554">
          <cell r="A1554" t="str">
            <v>001.17.13680</v>
          </cell>
          <cell r="B1554" t="str">
            <v>Fornecimento e instalação de padrão trifásico completo em poste de ferro galvanizado tipo t-4 com protecao de 125 a conf. normas da cemat</v>
          </cell>
          <cell r="C1554" t="str">
            <v>UN</v>
          </cell>
          <cell r="D1554">
            <v>1</v>
          </cell>
          <cell r="E1554">
            <v>1051.8931</v>
          </cell>
          <cell r="F1554">
            <v>1051.8900000000001</v>
          </cell>
        </row>
        <row r="1555">
          <cell r="A1555" t="str">
            <v>001.17.13700</v>
          </cell>
          <cell r="B1555" t="str">
            <v>Fornecimento e instalação de padrao trifásico completo em poste de ferro galvanizado, com proteção de 100a, conforme normas da cemat</v>
          </cell>
          <cell r="C1555" t="str">
            <v>CJ</v>
          </cell>
          <cell r="D1555">
            <v>1</v>
          </cell>
          <cell r="E1555">
            <v>458.94659999999999</v>
          </cell>
          <cell r="F1555">
            <v>458.94</v>
          </cell>
        </row>
        <row r="1556">
          <cell r="A1556" t="str">
            <v>001.17.13720</v>
          </cell>
          <cell r="B1556" t="str">
            <v>Conjunto motor bomba centrífuga trifásica 50 a 60 hz para sucção até 6m pot. 1/2 hp</v>
          </cell>
          <cell r="C1556" t="str">
            <v>CJ</v>
          </cell>
          <cell r="D1556">
            <v>1</v>
          </cell>
          <cell r="E1556">
            <v>288.87720000000002</v>
          </cell>
          <cell r="F1556">
            <v>288.87</v>
          </cell>
        </row>
        <row r="1557">
          <cell r="A1557" t="str">
            <v>001.17.13740</v>
          </cell>
          <cell r="B1557" t="str">
            <v>Conjunto motor bomba centrífuga trifásica 50 a 60 hz para sucção até 6m pot. 3/4 hp</v>
          </cell>
          <cell r="C1557" t="str">
            <v>CJ</v>
          </cell>
          <cell r="D1557">
            <v>1</v>
          </cell>
          <cell r="E1557">
            <v>299.87720000000002</v>
          </cell>
          <cell r="F1557">
            <v>299.87</v>
          </cell>
        </row>
        <row r="1558">
          <cell r="A1558" t="str">
            <v>001.17.13760</v>
          </cell>
          <cell r="B1558" t="str">
            <v>Conjunto motor bomba centrífuga trifásica 50 a 60 hz para sucção até 6m pot. 1 hp</v>
          </cell>
          <cell r="C1558" t="str">
            <v>CJ</v>
          </cell>
          <cell r="D1558">
            <v>1</v>
          </cell>
          <cell r="E1558">
            <v>389.79700000000003</v>
          </cell>
          <cell r="F1558">
            <v>389.79</v>
          </cell>
        </row>
        <row r="1559">
          <cell r="A1559" t="str">
            <v>001.17.13780</v>
          </cell>
          <cell r="B1559" t="str">
            <v>Conjunto motor bomba centrífuga trifásica 50 a 60 hz para sucção até 6m pot. 1 1/2" hp</v>
          </cell>
          <cell r="C1559" t="str">
            <v>CJ</v>
          </cell>
          <cell r="D1559">
            <v>1</v>
          </cell>
          <cell r="E1559">
            <v>466.79700000000003</v>
          </cell>
          <cell r="F1559">
            <v>466.79</v>
          </cell>
        </row>
        <row r="1560">
          <cell r="A1560" t="str">
            <v>001.17.13800</v>
          </cell>
          <cell r="B1560" t="str">
            <v>Conjunto motor bomba centrífuga trifásica 50 a 60 hz para sucção até 6m pot. 2" hp</v>
          </cell>
          <cell r="C1560" t="str">
            <v>CJ</v>
          </cell>
          <cell r="D1560">
            <v>1</v>
          </cell>
          <cell r="E1560">
            <v>499.7165</v>
          </cell>
          <cell r="F1560">
            <v>499.71</v>
          </cell>
        </row>
        <row r="1561">
          <cell r="A1561" t="str">
            <v>001.17.13820</v>
          </cell>
          <cell r="B1561" t="str">
            <v>Conjunto motor bomba centrifuga monoestagio com bocais flangeados - cf-7 mark ou similar - 03 cv</v>
          </cell>
          <cell r="C1561" t="str">
            <v>UN</v>
          </cell>
          <cell r="D1561">
            <v>1</v>
          </cell>
          <cell r="E1561">
            <v>276.7165</v>
          </cell>
          <cell r="F1561">
            <v>276.70999999999998</v>
          </cell>
        </row>
        <row r="1562">
          <cell r="A1562" t="str">
            <v>001.17.13840</v>
          </cell>
          <cell r="B1562" t="str">
            <v>Haste de ferro galvanizado com suporte de fixacao pintura em tinta alumínio 3/4 pol x 3 m</v>
          </cell>
          <cell r="C1562" t="str">
            <v>UN</v>
          </cell>
          <cell r="D1562">
            <v>1</v>
          </cell>
          <cell r="E1562">
            <v>66.169200000000004</v>
          </cell>
          <cell r="F1562">
            <v>66.16</v>
          </cell>
        </row>
        <row r="1563">
          <cell r="A1563" t="str">
            <v>001.17.13860</v>
          </cell>
          <cell r="B1563" t="str">
            <v>Cabo de cobre nú seção  25 mm2</v>
          </cell>
          <cell r="C1563" t="str">
            <v>M</v>
          </cell>
          <cell r="D1563">
            <v>1</v>
          </cell>
          <cell r="E1563">
            <v>7.3196000000000003</v>
          </cell>
          <cell r="F1563">
            <v>7.31</v>
          </cell>
        </row>
        <row r="1564">
          <cell r="A1564" t="str">
            <v>001.17.13880</v>
          </cell>
          <cell r="B1564" t="str">
            <v>Eletrodos de terra completo</v>
          </cell>
          <cell r="C1564" t="str">
            <v>UN</v>
          </cell>
          <cell r="D1564">
            <v>1</v>
          </cell>
          <cell r="E1564">
            <v>134.54329999999999</v>
          </cell>
          <cell r="F1564">
            <v>134.54</v>
          </cell>
        </row>
        <row r="1565">
          <cell r="A1565" t="str">
            <v>001.17.13900</v>
          </cell>
          <cell r="B1565" t="str">
            <v>Captor franklim c/ 4 pontas c/ h=350 mm em latão cromado</v>
          </cell>
          <cell r="C1565" t="str">
            <v>UN</v>
          </cell>
          <cell r="D1565">
            <v>1</v>
          </cell>
          <cell r="E1565">
            <v>32.186599999999999</v>
          </cell>
          <cell r="F1565">
            <v>32.18</v>
          </cell>
        </row>
        <row r="1566">
          <cell r="A1566" t="str">
            <v>001.17.13920</v>
          </cell>
          <cell r="B1566" t="str">
            <v>Captor franklim c/ 4 pontas c/ h=350 mm em aço inox</v>
          </cell>
          <cell r="C1566" t="str">
            <v>UN</v>
          </cell>
          <cell r="D1566">
            <v>1</v>
          </cell>
          <cell r="E1566">
            <v>32.186599999999999</v>
          </cell>
          <cell r="F1566">
            <v>32.18</v>
          </cell>
        </row>
        <row r="1567">
          <cell r="A1567" t="str">
            <v>001.17.13940</v>
          </cell>
          <cell r="B1567" t="str">
            <v>Conector de bi para medição</v>
          </cell>
          <cell r="C1567" t="str">
            <v>UN</v>
          </cell>
          <cell r="D1567">
            <v>1</v>
          </cell>
          <cell r="E1567">
            <v>13.916600000000001</v>
          </cell>
          <cell r="F1567">
            <v>13.91</v>
          </cell>
        </row>
        <row r="1568">
          <cell r="A1568" t="str">
            <v>001.17.13960</v>
          </cell>
          <cell r="B1568" t="str">
            <v>Mastro simples em aço galv. de diam. 2" c/ luva de red.para 3/4 polcom 3 metros</v>
          </cell>
          <cell r="C1568" t="str">
            <v>CJ</v>
          </cell>
          <cell r="D1568">
            <v>1</v>
          </cell>
          <cell r="E1568">
            <v>80.1066</v>
          </cell>
          <cell r="F1568">
            <v>80.099999999999994</v>
          </cell>
        </row>
        <row r="1569">
          <cell r="A1569" t="str">
            <v>001.17.13980</v>
          </cell>
          <cell r="B1569" t="str">
            <v>Mastro simples em aço galv. de diam. 2" c/ luva de red.para 3/4 pol com 6 metros</v>
          </cell>
          <cell r="C1569" t="str">
            <v>CJ</v>
          </cell>
          <cell r="D1569">
            <v>1</v>
          </cell>
          <cell r="E1569">
            <v>155.11510000000001</v>
          </cell>
          <cell r="F1569">
            <v>155.11000000000001</v>
          </cell>
        </row>
        <row r="1570">
          <cell r="A1570" t="str">
            <v>001.17.14000</v>
          </cell>
          <cell r="B1570" t="str">
            <v>Base p/ mastro de aço galvanizado com diâm. 2"</v>
          </cell>
          <cell r="C1570" t="str">
            <v>UN</v>
          </cell>
          <cell r="D1570">
            <v>1</v>
          </cell>
          <cell r="E1570">
            <v>30.276599999999998</v>
          </cell>
          <cell r="F1570">
            <v>30.27</v>
          </cell>
        </row>
        <row r="1571">
          <cell r="A1571" t="str">
            <v>001.17.14020</v>
          </cell>
          <cell r="B1571" t="str">
            <v>Terminal aéreo (gaiola faraday)</v>
          </cell>
          <cell r="C1571" t="str">
            <v>UN</v>
          </cell>
          <cell r="D1571">
            <v>1</v>
          </cell>
          <cell r="E1571">
            <v>14.1266</v>
          </cell>
          <cell r="F1571">
            <v>14.12</v>
          </cell>
        </row>
        <row r="1572">
          <cell r="A1572" t="str">
            <v>001.17.14040</v>
          </cell>
          <cell r="B1572" t="str">
            <v>Conector de pressão com rabicho</v>
          </cell>
          <cell r="C1572" t="str">
            <v>UN</v>
          </cell>
          <cell r="D1572">
            <v>1</v>
          </cell>
          <cell r="E1572">
            <v>4.1474000000000002</v>
          </cell>
          <cell r="F1572">
            <v>4.1399999999999997</v>
          </cell>
        </row>
        <row r="1573">
          <cell r="A1573" t="str">
            <v>001.17.14060</v>
          </cell>
          <cell r="B1573" t="str">
            <v>Conjunto de bracadeira com quatro apoios e suportes fixos em cano galvanizado diâm. 1 pol inclusive pintura</v>
          </cell>
          <cell r="C1573" t="str">
            <v>CJ</v>
          </cell>
          <cell r="D1573">
            <v>1</v>
          </cell>
          <cell r="E1573">
            <v>116.8599</v>
          </cell>
          <cell r="F1573">
            <v>116.85</v>
          </cell>
        </row>
        <row r="1574">
          <cell r="A1574" t="str">
            <v>001.17.14080</v>
          </cell>
          <cell r="B1574" t="str">
            <v>Braçadeira p/ 3 estais</v>
          </cell>
          <cell r="C1574" t="str">
            <v>CJ</v>
          </cell>
          <cell r="D1574">
            <v>1</v>
          </cell>
          <cell r="E1574">
            <v>89.138400000000004</v>
          </cell>
          <cell r="F1574">
            <v>89.13</v>
          </cell>
        </row>
        <row r="1575">
          <cell r="A1575" t="str">
            <v>001.17.14100</v>
          </cell>
          <cell r="B1575" t="str">
            <v>Esticador galvanizado de diâm. 1/2"</v>
          </cell>
          <cell r="C1575" t="str">
            <v>UN</v>
          </cell>
          <cell r="D1575">
            <v>1</v>
          </cell>
          <cell r="E1575">
            <v>13.035299999999999</v>
          </cell>
          <cell r="F1575">
            <v>13.03</v>
          </cell>
        </row>
        <row r="1576">
          <cell r="A1576" t="str">
            <v>001.17.14120</v>
          </cell>
          <cell r="B1576" t="str">
            <v>Parafuso olhal galvanizado 1/2" de 20 a 30 cm</v>
          </cell>
          <cell r="C1576" t="str">
            <v>UN</v>
          </cell>
          <cell r="D1576">
            <v>1</v>
          </cell>
          <cell r="E1576">
            <v>7.0236999999999998</v>
          </cell>
          <cell r="F1576">
            <v>7.02</v>
          </cell>
        </row>
        <row r="1577">
          <cell r="A1577" t="str">
            <v>001.17.14140</v>
          </cell>
          <cell r="B1577" t="str">
            <v>Cabo de aço galvanizado 1/4"</v>
          </cell>
          <cell r="C1577" t="str">
            <v>ML</v>
          </cell>
          <cell r="D1577">
            <v>1</v>
          </cell>
          <cell r="E1577">
            <v>0.80220000000000002</v>
          </cell>
          <cell r="F1577">
            <v>0.8</v>
          </cell>
        </row>
        <row r="1578">
          <cell r="A1578" t="str">
            <v>001.17.14160</v>
          </cell>
          <cell r="B1578" t="str">
            <v>Manilha de ligação galvanizada de 3/8"</v>
          </cell>
          <cell r="C1578" t="str">
            <v>UN</v>
          </cell>
          <cell r="D1578">
            <v>1</v>
          </cell>
          <cell r="E1578">
            <v>1.7737000000000001</v>
          </cell>
          <cell r="F1578">
            <v>1.77</v>
          </cell>
        </row>
        <row r="1579">
          <cell r="A1579" t="str">
            <v>001.17.14180</v>
          </cell>
          <cell r="B1579" t="str">
            <v>Sapatilha galvanizada 1/4"</v>
          </cell>
          <cell r="C1579" t="str">
            <v>UN</v>
          </cell>
          <cell r="D1579">
            <v>1</v>
          </cell>
          <cell r="E1579">
            <v>1.2246999999999999</v>
          </cell>
          <cell r="F1579">
            <v>1.22</v>
          </cell>
        </row>
        <row r="1580">
          <cell r="A1580" t="str">
            <v>001.17.14200</v>
          </cell>
          <cell r="B1580" t="str">
            <v>Presilha galvanizada para cabo de aço galvanizado 1/4"</v>
          </cell>
          <cell r="C1580" t="str">
            <v>UN</v>
          </cell>
          <cell r="D1580">
            <v>1</v>
          </cell>
          <cell r="E1580">
            <v>3.9737</v>
          </cell>
          <cell r="F1580">
            <v>3.97</v>
          </cell>
        </row>
        <row r="1581">
          <cell r="A1581" t="str">
            <v>001.17.14220</v>
          </cell>
          <cell r="B1581" t="str">
            <v>Suporte tipo simples para descida de cabo de cobre nú com roldana de porcelana com furo para cabo 3/0 e 4/0 liso para solda</v>
          </cell>
          <cell r="C1581" t="str">
            <v>UN</v>
          </cell>
          <cell r="D1581">
            <v>1</v>
          </cell>
          <cell r="E1581">
            <v>4.1913999999999998</v>
          </cell>
          <cell r="F1581">
            <v>4.1900000000000004</v>
          </cell>
        </row>
        <row r="1582">
          <cell r="A1582" t="str">
            <v>001.17.14240</v>
          </cell>
          <cell r="B1582" t="str">
            <v>Suporte tipo simples para descida de cabo de cobre nú com roldana de porcelana com furo para cabo 3/0 e 4/0 com rosca meânica e porca</v>
          </cell>
          <cell r="C1582" t="str">
            <v>UN</v>
          </cell>
          <cell r="D1582">
            <v>1</v>
          </cell>
          <cell r="E1582">
            <v>5.5674000000000001</v>
          </cell>
          <cell r="F1582">
            <v>5.56</v>
          </cell>
        </row>
        <row r="1583">
          <cell r="A1583" t="str">
            <v>001.17.14260</v>
          </cell>
          <cell r="B1583" t="str">
            <v>Suporte tipo simples para descida de cabo de cobre nú com roldana de porcelana com furo para cabo 3/0 e 4/0 para chumbar na parede</v>
          </cell>
          <cell r="C1583" t="str">
            <v>UN</v>
          </cell>
          <cell r="D1583">
            <v>1</v>
          </cell>
          <cell r="E1583">
            <v>4.8574000000000002</v>
          </cell>
          <cell r="F1583">
            <v>4.8499999999999996</v>
          </cell>
        </row>
        <row r="1584">
          <cell r="A1584" t="str">
            <v>001.17.14280</v>
          </cell>
          <cell r="B1584" t="str">
            <v>Suporte tipo simples para descida de cabo de cobre nú com roldana de porcelana com furo para cabo 3/0 e 4/0 com rosca soberba para madeira</v>
          </cell>
          <cell r="C1584" t="str">
            <v>UN</v>
          </cell>
          <cell r="D1584">
            <v>1</v>
          </cell>
          <cell r="E1584">
            <v>3.6674000000000002</v>
          </cell>
          <cell r="F1584">
            <v>3.66</v>
          </cell>
        </row>
        <row r="1585">
          <cell r="A1585" t="str">
            <v>001.17.14300</v>
          </cell>
          <cell r="B1585" t="str">
            <v>Suporte tipo simples para descida de cabo de cobre nú com roldana de porcelana com furo para cabo 3/0 e 4/0 para estrutura de telhado</v>
          </cell>
          <cell r="C1585" t="str">
            <v>UN</v>
          </cell>
          <cell r="D1585">
            <v>1</v>
          </cell>
          <cell r="E1585">
            <v>5.5473999999999997</v>
          </cell>
          <cell r="F1585">
            <v>5.54</v>
          </cell>
        </row>
        <row r="1586">
          <cell r="A1586" t="str">
            <v>001.17.14320</v>
          </cell>
          <cell r="B1586" t="str">
            <v>Suporte tipo reforçado para descida de cabo de cobre nú com roldana de porcelana com furo para cabo 3/0 e 4/0 liso para solda</v>
          </cell>
          <cell r="C1586" t="str">
            <v>UN</v>
          </cell>
          <cell r="D1586">
            <v>1</v>
          </cell>
          <cell r="E1586">
            <v>7.0385</v>
          </cell>
          <cell r="F1586">
            <v>7.03</v>
          </cell>
        </row>
        <row r="1587">
          <cell r="A1587" t="str">
            <v>001.17.14340</v>
          </cell>
          <cell r="B1587" t="str">
            <v>Suporte tipo reforçado para descida de cabo de cobre nú com roldana de porcelana com furo para cabo 3/0 e 4/0 com rosca meânica e porca</v>
          </cell>
          <cell r="C1587" t="str">
            <v>UN</v>
          </cell>
          <cell r="D1587">
            <v>1</v>
          </cell>
          <cell r="E1587">
            <v>6.8045</v>
          </cell>
          <cell r="F1587">
            <v>6.8</v>
          </cell>
        </row>
        <row r="1588">
          <cell r="A1588" t="str">
            <v>001.17.14360</v>
          </cell>
          <cell r="B1588" t="str">
            <v>Suporte tipo reforçado para descida de cabo de cobre nú com roldana de porcelana com furo para cabo 3/0 e 4/0 para chumbar na parede</v>
          </cell>
          <cell r="C1588" t="str">
            <v>UN</v>
          </cell>
          <cell r="D1588">
            <v>1</v>
          </cell>
          <cell r="E1588">
            <v>6.4645000000000001</v>
          </cell>
          <cell r="F1588">
            <v>6.46</v>
          </cell>
        </row>
        <row r="1589">
          <cell r="A1589" t="str">
            <v>001.17.14380</v>
          </cell>
          <cell r="B1589" t="str">
            <v>Suporte tipo reforçado para descida de cabo de cobre nú com roldana de porcelana com furo para cabo 3/0 e 4/0 com rosca soberba para madeira</v>
          </cell>
          <cell r="C1589" t="str">
            <v>UN</v>
          </cell>
          <cell r="D1589">
            <v>1</v>
          </cell>
          <cell r="E1589">
            <v>7.2244999999999999</v>
          </cell>
          <cell r="F1589">
            <v>7.22</v>
          </cell>
        </row>
        <row r="1590">
          <cell r="A1590" t="str">
            <v>001.17.14400</v>
          </cell>
          <cell r="B1590" t="str">
            <v>Suporte tipo reforçado para descida de cabo de cobre nú com roldana de porcelana com furo para cabo 3/0 e 4/0 para estrutura de telhado</v>
          </cell>
          <cell r="C1590" t="str">
            <v>UN</v>
          </cell>
          <cell r="D1590">
            <v>1</v>
          </cell>
          <cell r="E1590">
            <v>7.5945</v>
          </cell>
          <cell r="F1590">
            <v>7.59</v>
          </cell>
        </row>
        <row r="1591">
          <cell r="A1591" t="str">
            <v>001.17.14420</v>
          </cell>
          <cell r="B1591" t="str">
            <v>Braçadeira tipo simples para descida de cabo de cobre nú com roldana de porcelana para cabo 3/0 e 4/0 para mastro de diâm. 2" com 1 roldana</v>
          </cell>
          <cell r="C1591" t="str">
            <v>UN</v>
          </cell>
          <cell r="D1591">
            <v>1</v>
          </cell>
          <cell r="E1591">
            <v>5.8136999999999999</v>
          </cell>
          <cell r="F1591">
            <v>5.81</v>
          </cell>
        </row>
        <row r="1592">
          <cell r="A1592" t="str">
            <v>001.17.14440</v>
          </cell>
          <cell r="B1592" t="str">
            <v>Braçadeira tipo simples para descida de cabo de cobre nú com roldana de porcelana para cabo 3/0 e 4/0 para mastro de diâm. 2" com 2 roldana</v>
          </cell>
          <cell r="C1592" t="str">
            <v>UN</v>
          </cell>
          <cell r="D1592">
            <v>1</v>
          </cell>
          <cell r="E1592">
            <v>7.6237000000000004</v>
          </cell>
          <cell r="F1592">
            <v>7.62</v>
          </cell>
        </row>
        <row r="1593">
          <cell r="A1593" t="str">
            <v>001.17.14460</v>
          </cell>
          <cell r="B1593" t="str">
            <v>Braçadeira tipo simples para descida de cabo de cobre nú com roldana de porcelana para cabo 3/0 e 4/0 para mastro de diâm. 3" com 1 roldana</v>
          </cell>
          <cell r="C1593" t="str">
            <v>UN</v>
          </cell>
          <cell r="D1593">
            <v>1</v>
          </cell>
          <cell r="E1593">
            <v>9.0236999999999998</v>
          </cell>
          <cell r="F1593">
            <v>9.02</v>
          </cell>
        </row>
        <row r="1594">
          <cell r="A1594" t="str">
            <v>001.17.14480</v>
          </cell>
          <cell r="B1594" t="str">
            <v>Braçadeira tipo simples para descida de cabo de cobre nú com roldana de porcelana para cabo 3/0 e 4/0 para mastro de diâm. 3"com 2 roldana</v>
          </cell>
          <cell r="C1594" t="str">
            <v>UN</v>
          </cell>
          <cell r="D1594">
            <v>1</v>
          </cell>
          <cell r="E1594">
            <v>11.0237</v>
          </cell>
          <cell r="F1594">
            <v>11.02</v>
          </cell>
        </row>
        <row r="1595">
          <cell r="A1595" t="str">
            <v>001.17.14500</v>
          </cell>
          <cell r="B1595" t="str">
            <v>Braçadeira tipo reforçada para descida de cabo de cobre nú com roldana de porcelana para cabo 3/0 e 4/0 para mastro de diâm. 2"com 1 roldana</v>
          </cell>
          <cell r="C1595" t="str">
            <v>UN</v>
          </cell>
          <cell r="D1595">
            <v>1</v>
          </cell>
          <cell r="E1595">
            <v>6.4553000000000003</v>
          </cell>
          <cell r="F1595">
            <v>6.45</v>
          </cell>
        </row>
        <row r="1596">
          <cell r="A1596" t="str">
            <v>001.17.14520</v>
          </cell>
          <cell r="B1596" t="str">
            <v>Braçadeira tipo reforçada para descida de cabo de cobre nú com roldana de porcelana para cabo 3/0 e 4/0 para mastro de diâm. 2'com 2 roldana</v>
          </cell>
          <cell r="C1596" t="str">
            <v>UN</v>
          </cell>
          <cell r="D1596">
            <v>1</v>
          </cell>
          <cell r="E1596">
            <v>9.3253000000000004</v>
          </cell>
          <cell r="F1596">
            <v>9.32</v>
          </cell>
        </row>
        <row r="1597">
          <cell r="A1597" t="str">
            <v>001.17.14540</v>
          </cell>
          <cell r="B1597" t="str">
            <v>Braçadeira tipo reforçada para descida de cabo de cobre nú com roldana de porcelana para cabo 3/0 e 4/0 para mastro de diâm. 3" com 1 roldana</v>
          </cell>
          <cell r="C1597" t="str">
            <v>UN</v>
          </cell>
          <cell r="D1597">
            <v>1</v>
          </cell>
          <cell r="E1597">
            <v>9.5352999999999994</v>
          </cell>
          <cell r="F1597">
            <v>9.5299999999999994</v>
          </cell>
        </row>
        <row r="1598">
          <cell r="A1598" t="str">
            <v>001.17.14560</v>
          </cell>
          <cell r="B1598" t="str">
            <v>Braçadeira tipo reforçada para descida de cabo de cobre nú com roldana de porcelana para cabo 3/0 e 4/0 para mastro de diâm. 3" com 2 roldana</v>
          </cell>
          <cell r="C1598" t="str">
            <v>UN</v>
          </cell>
          <cell r="D1598">
            <v>1</v>
          </cell>
          <cell r="E1598">
            <v>11.535299999999999</v>
          </cell>
          <cell r="F1598">
            <v>11.53</v>
          </cell>
        </row>
        <row r="1599">
          <cell r="A1599" t="str">
            <v>001.17.14580</v>
          </cell>
          <cell r="B1599" t="str">
            <v>Conector de cobre para haste de 5/8" ou 3/4" para cabo de cobre nú 3/0 e 4/0</v>
          </cell>
          <cell r="C1599" t="str">
            <v>UN</v>
          </cell>
          <cell r="D1599">
            <v>1</v>
          </cell>
          <cell r="E1599">
            <v>4.5137</v>
          </cell>
          <cell r="F1599">
            <v>4.51</v>
          </cell>
        </row>
        <row r="1600">
          <cell r="A1600" t="str">
            <v>001.17.14600</v>
          </cell>
          <cell r="B1600" t="str">
            <v>Conector bimetálico de um parafuso p/ cabo alumínio n. 2awg e cobre 16 mm2</v>
          </cell>
          <cell r="C1600" t="str">
            <v>PC</v>
          </cell>
          <cell r="D1600">
            <v>1</v>
          </cell>
          <cell r="E1600">
            <v>2.1036999999999999</v>
          </cell>
          <cell r="F1600">
            <v>2.1</v>
          </cell>
        </row>
        <row r="1601">
          <cell r="A1601" t="str">
            <v>001.17.14620</v>
          </cell>
          <cell r="B1601" t="str">
            <v>Conector tipo chapa-cabo</v>
          </cell>
          <cell r="C1601" t="str">
            <v>PC</v>
          </cell>
          <cell r="D1601">
            <v>1</v>
          </cell>
          <cell r="E1601">
            <v>2.2237</v>
          </cell>
          <cell r="F1601">
            <v>2.2200000000000002</v>
          </cell>
        </row>
        <row r="1602">
          <cell r="A1602" t="str">
            <v>001.17.14640</v>
          </cell>
          <cell r="B1602" t="str">
            <v>Conector de ferro fundido tipo ccc para cabo numero 3/0 e 4/0</v>
          </cell>
          <cell r="C1602" t="str">
            <v>UN</v>
          </cell>
          <cell r="D1602">
            <v>1</v>
          </cell>
          <cell r="E1602">
            <v>4.5137</v>
          </cell>
          <cell r="F1602">
            <v>4.51</v>
          </cell>
        </row>
        <row r="1603">
          <cell r="A1603" t="str">
            <v>001.17.14660</v>
          </cell>
          <cell r="B1603" t="str">
            <v>Abraçadeira para tubo de brasilit de diâm. 2" tipo para solda</v>
          </cell>
          <cell r="C1603" t="str">
            <v>UN</v>
          </cell>
          <cell r="D1603">
            <v>1</v>
          </cell>
          <cell r="E1603">
            <v>4.6653000000000002</v>
          </cell>
          <cell r="F1603">
            <v>4.66</v>
          </cell>
        </row>
        <row r="1604">
          <cell r="A1604" t="str">
            <v>001.17.14680</v>
          </cell>
          <cell r="B1604" t="str">
            <v>Abraçadeira para tubo de brasilit de diâm. 2" com rosca mecânica e porca</v>
          </cell>
          <cell r="C1604" t="str">
            <v>UN</v>
          </cell>
          <cell r="D1604">
            <v>1</v>
          </cell>
          <cell r="E1604">
            <v>5.5674000000000001</v>
          </cell>
          <cell r="F1604">
            <v>5.56</v>
          </cell>
        </row>
        <row r="1605">
          <cell r="A1605" t="str">
            <v>001.17.14700</v>
          </cell>
          <cell r="B1605" t="str">
            <v>Abraçadeira para tubo de brasilit de diâm. 2" para chumbar na parede</v>
          </cell>
          <cell r="C1605" t="str">
            <v>UN</v>
          </cell>
          <cell r="D1605">
            <v>1</v>
          </cell>
          <cell r="E1605">
            <v>4.8574000000000002</v>
          </cell>
          <cell r="F1605">
            <v>4.8499999999999996</v>
          </cell>
        </row>
        <row r="1606">
          <cell r="A1606" t="str">
            <v>001.17.14720</v>
          </cell>
          <cell r="B1606" t="str">
            <v>Abraçadeira para tubo de brasilit de diâm. 2' com rosca soberba</v>
          </cell>
          <cell r="C1606" t="str">
            <v>UN</v>
          </cell>
          <cell r="D1606">
            <v>1</v>
          </cell>
          <cell r="E1606">
            <v>4.1536999999999997</v>
          </cell>
          <cell r="F1606">
            <v>4.1500000000000004</v>
          </cell>
        </row>
        <row r="1607">
          <cell r="A1607" t="str">
            <v>001.17.14740</v>
          </cell>
          <cell r="B1607" t="str">
            <v>Tubo de brasilit 2" x 3 m</v>
          </cell>
          <cell r="C1607" t="str">
            <v>UN</v>
          </cell>
          <cell r="D1607">
            <v>1</v>
          </cell>
          <cell r="E1607">
            <v>14.3611</v>
          </cell>
          <cell r="F1607">
            <v>14.36</v>
          </cell>
        </row>
        <row r="1608">
          <cell r="A1608" t="str">
            <v>001.17.14760</v>
          </cell>
          <cell r="B1608" t="str">
            <v>Manilha de barro vidrado de diâm. 12" x 0.60m</v>
          </cell>
          <cell r="C1608" t="str">
            <v>UN</v>
          </cell>
          <cell r="D1608">
            <v>1</v>
          </cell>
          <cell r="E1608">
            <v>19.278400000000001</v>
          </cell>
          <cell r="F1608">
            <v>19.27</v>
          </cell>
        </row>
        <row r="1609">
          <cell r="A1609" t="str">
            <v>001.17.14780</v>
          </cell>
          <cell r="B1609" t="str">
            <v>Tampa de concreto com alça de ferro para manilha de diâm. de 12"</v>
          </cell>
          <cell r="C1609" t="str">
            <v>UN</v>
          </cell>
          <cell r="D1609">
            <v>1</v>
          </cell>
          <cell r="E1609">
            <v>6.3</v>
          </cell>
          <cell r="F1609">
            <v>6.3</v>
          </cell>
        </row>
        <row r="1610">
          <cell r="A1610" t="str">
            <v>001.17.14800</v>
          </cell>
          <cell r="B1610" t="str">
            <v>Conetor para eletrodo de terra copperweld</v>
          </cell>
          <cell r="C1610" t="str">
            <v>UN</v>
          </cell>
          <cell r="D1610">
            <v>1</v>
          </cell>
          <cell r="E1610">
            <v>2.3136999999999999</v>
          </cell>
          <cell r="F1610">
            <v>2.31</v>
          </cell>
        </row>
        <row r="1611">
          <cell r="A1611" t="str">
            <v>001.17.14820</v>
          </cell>
          <cell r="B1611" t="str">
            <v>Eletrodo de terra copperweld 5/8" x 3 m</v>
          </cell>
          <cell r="C1611" t="str">
            <v>UN</v>
          </cell>
          <cell r="D1611">
            <v>1</v>
          </cell>
          <cell r="E1611">
            <v>17.278400000000001</v>
          </cell>
          <cell r="F1611">
            <v>17.27</v>
          </cell>
        </row>
        <row r="1612">
          <cell r="A1612" t="str">
            <v>001.17.14840</v>
          </cell>
          <cell r="B1612" t="str">
            <v>Haste de cobre alta camada - 5/8" x 3,0 m</v>
          </cell>
          <cell r="C1612" t="str">
            <v>UN</v>
          </cell>
          <cell r="D1612">
            <v>1</v>
          </cell>
          <cell r="E1612">
            <v>21.118400000000001</v>
          </cell>
          <cell r="F1612">
            <v>21.11</v>
          </cell>
        </row>
        <row r="1613">
          <cell r="A1613" t="str">
            <v>001.17.14860</v>
          </cell>
          <cell r="B1613" t="str">
            <v>Execução de caixa de concreto 40x40x60cm com tampa de concreto armado</v>
          </cell>
          <cell r="C1613" t="str">
            <v>UN</v>
          </cell>
          <cell r="D1613">
            <v>1</v>
          </cell>
          <cell r="E1613">
            <v>44.13</v>
          </cell>
          <cell r="F1613">
            <v>44.13</v>
          </cell>
        </row>
        <row r="1614">
          <cell r="A1614" t="str">
            <v>001.17.14880</v>
          </cell>
          <cell r="B1614" t="str">
            <v>Fio de cobre nú seção 6.00 mm 2</v>
          </cell>
          <cell r="C1614" t="str">
            <v>ML</v>
          </cell>
          <cell r="D1614">
            <v>1</v>
          </cell>
          <cell r="E1614">
            <v>2.0632000000000001</v>
          </cell>
          <cell r="F1614">
            <v>2.06</v>
          </cell>
        </row>
        <row r="1615">
          <cell r="A1615" t="str">
            <v>001.17.14900</v>
          </cell>
          <cell r="B1615" t="str">
            <v>Fio de cobre nú seção 10.00 mm 2</v>
          </cell>
          <cell r="C1615" t="str">
            <v>ML</v>
          </cell>
          <cell r="D1615">
            <v>1</v>
          </cell>
          <cell r="E1615">
            <v>2.8902999999999999</v>
          </cell>
          <cell r="F1615">
            <v>2.89</v>
          </cell>
        </row>
        <row r="1616">
          <cell r="A1616" t="str">
            <v>001.17.14920</v>
          </cell>
          <cell r="B1616" t="str">
            <v>Fio de cobre nú seção 16.00 mm 2</v>
          </cell>
          <cell r="C1616" t="str">
            <v>ML</v>
          </cell>
          <cell r="D1616">
            <v>1</v>
          </cell>
          <cell r="E1616">
            <v>5.0869999999999997</v>
          </cell>
          <cell r="F1616">
            <v>5.08</v>
          </cell>
        </row>
        <row r="1617">
          <cell r="A1617" t="str">
            <v>001.17.14940</v>
          </cell>
          <cell r="B1617" t="str">
            <v>Cabo de cobre nú seção 3/0</v>
          </cell>
          <cell r="C1617" t="str">
            <v>ML</v>
          </cell>
          <cell r="D1617">
            <v>1</v>
          </cell>
          <cell r="E1617">
            <v>17.632999999999999</v>
          </cell>
          <cell r="F1617">
            <v>17.63</v>
          </cell>
        </row>
        <row r="1618">
          <cell r="A1618" t="str">
            <v>001.17.14960</v>
          </cell>
          <cell r="B1618" t="str">
            <v>Cabo de cobre nú seção 4/0</v>
          </cell>
          <cell r="C1618" t="str">
            <v>ML</v>
          </cell>
          <cell r="D1618">
            <v>1</v>
          </cell>
          <cell r="E1618">
            <v>22.450299999999999</v>
          </cell>
          <cell r="F1618">
            <v>22.45</v>
          </cell>
        </row>
        <row r="1619">
          <cell r="A1619" t="str">
            <v>001.17.14980</v>
          </cell>
          <cell r="B1619" t="str">
            <v>Cabo de cobre nú seção 10.00 mm2</v>
          </cell>
          <cell r="C1619" t="str">
            <v>ML</v>
          </cell>
          <cell r="D1619">
            <v>1</v>
          </cell>
          <cell r="E1619">
            <v>5.9744000000000002</v>
          </cell>
          <cell r="F1619">
            <v>5.97</v>
          </cell>
        </row>
        <row r="1620">
          <cell r="A1620" t="str">
            <v>001.17.15000</v>
          </cell>
          <cell r="B1620" t="str">
            <v>Cabo de cobre nú seção 16.00 mm2</v>
          </cell>
          <cell r="C1620" t="str">
            <v>ML</v>
          </cell>
          <cell r="D1620">
            <v>1</v>
          </cell>
          <cell r="E1620">
            <v>7.3196000000000003</v>
          </cell>
          <cell r="F1620">
            <v>7.31</v>
          </cell>
        </row>
        <row r="1621">
          <cell r="A1621" t="str">
            <v>001.17.15020</v>
          </cell>
          <cell r="B1621" t="str">
            <v>Cabo de cobre nú seção 25.00 mm2</v>
          </cell>
          <cell r="C1621" t="str">
            <v>ML</v>
          </cell>
          <cell r="D1621">
            <v>1</v>
          </cell>
          <cell r="E1621">
            <v>0</v>
          </cell>
          <cell r="F1621">
            <v>0</v>
          </cell>
        </row>
        <row r="1622">
          <cell r="A1622" t="str">
            <v>001.17.15040</v>
          </cell>
          <cell r="B1622" t="str">
            <v>Aparelho simples luz obstáculo para sinalização corpo em alumínio fundido incorrosível globo de vidro cristal neutro térmico extra temperado pigmentado  em vermelho com uma lâmpada de 60 w/127v com rele fotoelétrico, haste em</v>
          </cell>
          <cell r="C1622" t="str">
            <v>CJ</v>
          </cell>
          <cell r="D1622">
            <v>1</v>
          </cell>
          <cell r="E1622">
            <v>110.3092</v>
          </cell>
          <cell r="F1622">
            <v>110.3</v>
          </cell>
        </row>
        <row r="1623">
          <cell r="A1623" t="str">
            <v>001.17.15060</v>
          </cell>
          <cell r="B1623" t="str">
            <v>Aparelho duplo de luz  obstáculo para sinalização corpo em alumínio fundido incorrosível corpo de vidro cristal neutro térmico extra temperado pigmentado em vermelho com duas lâmpadas de 60w127v com rele foto-elétrico, haste</v>
          </cell>
          <cell r="C1623" t="str">
            <v>CJ</v>
          </cell>
          <cell r="D1623">
            <v>1</v>
          </cell>
          <cell r="E1623">
            <v>110.3092</v>
          </cell>
          <cell r="F1623">
            <v>110.3</v>
          </cell>
        </row>
        <row r="1624">
          <cell r="A1624" t="str">
            <v>001.17.15080</v>
          </cell>
          <cell r="B1624" t="str">
            <v>Relee fotoelétrico da iluminatic rm 74 n para comando automático de iluminação</v>
          </cell>
          <cell r="C1624" t="str">
            <v>UN</v>
          </cell>
          <cell r="D1624">
            <v>1</v>
          </cell>
          <cell r="E1624">
            <v>20.698399999999999</v>
          </cell>
          <cell r="F1624">
            <v>20.69</v>
          </cell>
        </row>
        <row r="1625">
          <cell r="A1625" t="str">
            <v>001.17.15100</v>
          </cell>
          <cell r="B1625" t="str">
            <v>Suporte para fixação de para-raios em ferro cantoneira l 1 1/2"x 1/2"x 3/16" com comprimento de 2.00 m</v>
          </cell>
          <cell r="C1625" t="str">
            <v>PC</v>
          </cell>
          <cell r="D1625">
            <v>1</v>
          </cell>
          <cell r="E1625">
            <v>270.23660000000001</v>
          </cell>
          <cell r="F1625">
            <v>270.23</v>
          </cell>
        </row>
        <row r="1626">
          <cell r="A1626" t="str">
            <v>001.17.15120</v>
          </cell>
          <cell r="B1626" t="str">
            <v>Suporte para fixação de isoladores de pedestal em chapa de ferro</v>
          </cell>
          <cell r="C1626" t="str">
            <v>PC</v>
          </cell>
          <cell r="D1626">
            <v>1</v>
          </cell>
          <cell r="E1626">
            <v>62.236600000000003</v>
          </cell>
          <cell r="F1626">
            <v>62.23</v>
          </cell>
        </row>
        <row r="1627">
          <cell r="A1627" t="str">
            <v>001.17.15140</v>
          </cell>
          <cell r="B1627" t="str">
            <v>Suporte para fixacao de tc e tp em ferro cantoneira l de 1 1/2" x 1 1/2" x 3/16" soldados entre si (conf. det. da cemat)</v>
          </cell>
          <cell r="C1627" t="str">
            <v>PC</v>
          </cell>
          <cell r="D1627">
            <v>1</v>
          </cell>
          <cell r="E1627">
            <v>270.23660000000001</v>
          </cell>
          <cell r="F1627">
            <v>270.23</v>
          </cell>
        </row>
        <row r="1628">
          <cell r="A1628" t="str">
            <v>001.17.15160</v>
          </cell>
          <cell r="B1628" t="str">
            <v>Torre metálica treliçada, confeccionada com cantoneiras de ferro 1 1/2" x 1/8", 1" x 1/8" e ferro redondo 5/16 ca-50, inclusive cabo de aço 1/4" para contraventamento e base de fixação em concreto com h=18,00m</v>
          </cell>
          <cell r="C1628" t="str">
            <v>UN</v>
          </cell>
          <cell r="D1628">
            <v>1</v>
          </cell>
          <cell r="E1628">
            <v>1553.9241999999999</v>
          </cell>
          <cell r="F1628">
            <v>1553.92</v>
          </cell>
        </row>
        <row r="1629">
          <cell r="A1629" t="str">
            <v>001.17.15180</v>
          </cell>
          <cell r="B1629" t="str">
            <v>Execução de solda exotermica para cordoalha de cobre ou cabo de cobre - 35.00 mm2</v>
          </cell>
          <cell r="C1629" t="str">
            <v>UN</v>
          </cell>
          <cell r="D1629">
            <v>1</v>
          </cell>
          <cell r="E1629">
            <v>8.6564999999999994</v>
          </cell>
          <cell r="F1629">
            <v>8.65</v>
          </cell>
        </row>
        <row r="1630">
          <cell r="A1630" t="str">
            <v>001.17.15200</v>
          </cell>
          <cell r="B1630" t="str">
            <v>Fornecimento e instalação de chuveiro elétrico maxi-ducha 2500w-220v ou similar</v>
          </cell>
          <cell r="C1630" t="str">
            <v>CJ</v>
          </cell>
          <cell r="D1630">
            <v>1</v>
          </cell>
          <cell r="E1630">
            <v>25.953199999999999</v>
          </cell>
          <cell r="F1630">
            <v>25.95</v>
          </cell>
        </row>
        <row r="1631">
          <cell r="A1631" t="str">
            <v>001.17.15220</v>
          </cell>
          <cell r="B1631" t="str">
            <v>Fornecimento e instalação de chuveiro-ducha jet-set 2500w-220v marca lorenzetti ou similar</v>
          </cell>
          <cell r="C1631" t="str">
            <v>CJ</v>
          </cell>
          <cell r="D1631">
            <v>1</v>
          </cell>
          <cell r="E1631">
            <v>57.420400000000001</v>
          </cell>
          <cell r="F1631">
            <v>57.42</v>
          </cell>
        </row>
        <row r="1632">
          <cell r="A1632" t="str">
            <v>001.17.15240</v>
          </cell>
          <cell r="B1632" t="str">
            <v>Fornecimento e instalação de ventilador de teto com lustre-trom c/ lampada incandescente até 100 w , demais acessórios</v>
          </cell>
          <cell r="C1632" t="str">
            <v>CJ</v>
          </cell>
          <cell r="D1632">
            <v>1</v>
          </cell>
          <cell r="E1632">
            <v>96.773300000000006</v>
          </cell>
          <cell r="F1632">
            <v>96.77</v>
          </cell>
        </row>
        <row r="1633">
          <cell r="A1633" t="str">
            <v>001.17.15260</v>
          </cell>
          <cell r="B1633" t="str">
            <v>Fornecimento e instalação de cordoalha de cobre nú equivalente ao cabo de  16.00 mm2</v>
          </cell>
          <cell r="C1633" t="str">
            <v>M</v>
          </cell>
          <cell r="D1633">
            <v>1</v>
          </cell>
          <cell r="E1633">
            <v>3.9853999999999998</v>
          </cell>
          <cell r="F1633">
            <v>3.98</v>
          </cell>
        </row>
        <row r="1634">
          <cell r="A1634" t="str">
            <v>001.17.15280</v>
          </cell>
          <cell r="B1634" t="str">
            <v>Fornecimento e instalação de chapa suporte para isoladores de passagem dim. 14.50x500.00mm</v>
          </cell>
          <cell r="C1634" t="str">
            <v>PC</v>
          </cell>
          <cell r="D1634">
            <v>1</v>
          </cell>
          <cell r="E1634">
            <v>215.11840000000001</v>
          </cell>
          <cell r="F1634">
            <v>215.11</v>
          </cell>
        </row>
        <row r="1635">
          <cell r="A1635" t="str">
            <v>001.17.15300</v>
          </cell>
          <cell r="B1635" t="str">
            <v>Fornecimento e instalação de placa de advertência com os dizeres "perigo de morte alta tensão"</v>
          </cell>
          <cell r="C1635" t="str">
            <v>PC</v>
          </cell>
          <cell r="D1635">
            <v>1</v>
          </cell>
          <cell r="E1635">
            <v>36.118400000000001</v>
          </cell>
          <cell r="F1635">
            <v>36.11</v>
          </cell>
        </row>
        <row r="1636">
          <cell r="A1636" t="str">
            <v>001.17.15320</v>
          </cell>
          <cell r="B1636" t="str">
            <v>Fornecimento e instalação de barramento de at em vergalhâo de cobre de 0 5.16mm</v>
          </cell>
          <cell r="C1636" t="str">
            <v>M</v>
          </cell>
          <cell r="D1636">
            <v>1</v>
          </cell>
          <cell r="E1636">
            <v>11.118399999999999</v>
          </cell>
          <cell r="F1636">
            <v>11.11</v>
          </cell>
        </row>
        <row r="1637">
          <cell r="A1637" t="str">
            <v>001.17.15340</v>
          </cell>
          <cell r="B1637" t="str">
            <v>Fornecimento e instalação de chave seccionadora tripolar classe 15kv nbc 95kv, ação simultanêa nas três fases com alavanca de manobra com suporte metálico para montagem e fixação</v>
          </cell>
          <cell r="C1637" t="str">
            <v>CJ</v>
          </cell>
          <cell r="D1637">
            <v>1</v>
          </cell>
          <cell r="E1637">
            <v>520.16560000000004</v>
          </cell>
          <cell r="F1637">
            <v>520.16</v>
          </cell>
        </row>
        <row r="1638">
          <cell r="A1638" t="str">
            <v>001.17.15360</v>
          </cell>
          <cell r="B1638" t="str">
            <v>Fornecimento e instalação de braçadeira de pvc com parafusos para fixação do cabo de aterramento</v>
          </cell>
          <cell r="C1638" t="str">
            <v>CJ</v>
          </cell>
          <cell r="D1638">
            <v>1</v>
          </cell>
          <cell r="E1638">
            <v>3.8210999999999999</v>
          </cell>
          <cell r="F1638">
            <v>3.82</v>
          </cell>
        </row>
        <row r="1639">
          <cell r="A1639" t="str">
            <v>001.17.15380</v>
          </cell>
          <cell r="B1639" t="str">
            <v>Fornecimento e instalação de seccionador pré-formado para cerca</v>
          </cell>
          <cell r="C1639" t="str">
            <v>UN</v>
          </cell>
          <cell r="D1639">
            <v>1</v>
          </cell>
          <cell r="E1639">
            <v>11.6866</v>
          </cell>
          <cell r="F1639">
            <v>11.68</v>
          </cell>
        </row>
        <row r="1640">
          <cell r="A1640" t="str">
            <v>001.17.15400</v>
          </cell>
          <cell r="B1640" t="str">
            <v>Fornecimento e instalação de isolador de passagem tipo externo - interno classe 15kv</v>
          </cell>
          <cell r="C1640" t="str">
            <v>UN</v>
          </cell>
          <cell r="D1640">
            <v>1</v>
          </cell>
          <cell r="E1640">
            <v>109.0566</v>
          </cell>
          <cell r="F1640">
            <v>109.05</v>
          </cell>
        </row>
        <row r="1641">
          <cell r="A1641" t="str">
            <v>001.17.15420</v>
          </cell>
          <cell r="B1641" t="str">
            <v>Fornecimento e instalação de isolador de passagem tipo interno-interno classe 15 kv</v>
          </cell>
          <cell r="C1641" t="str">
            <v>UN</v>
          </cell>
          <cell r="D1641">
            <v>1</v>
          </cell>
          <cell r="E1641">
            <v>50.236600000000003</v>
          </cell>
          <cell r="F1641">
            <v>50.23</v>
          </cell>
        </row>
        <row r="1642">
          <cell r="A1642" t="str">
            <v>001.17.15440</v>
          </cell>
          <cell r="B1642" t="str">
            <v>Fornecimento e instalação de disjuntor tripolar a pequeno(reduzido) volume de óleo, com dispositivo de abertura mecanico e eletrônicamente livre, uso interno, tensão nominal 13,8 kv, corrente nominal (mínima) - 350 a,  potência interrupção simétrica (mí</v>
          </cell>
          <cell r="C1642" t="str">
            <v>UN</v>
          </cell>
          <cell r="D1642">
            <v>1</v>
          </cell>
          <cell r="E1642">
            <v>51.183199999999999</v>
          </cell>
          <cell r="F1642">
            <v>51.18</v>
          </cell>
        </row>
        <row r="1643">
          <cell r="A1643" t="str">
            <v>001.17.15460</v>
          </cell>
          <cell r="B1643" t="str">
            <v>Fornecimento e instalação de mufla esterna monopolar p/cabo de 25mm2, com ferragens - nível de isolamento 15kv</v>
          </cell>
          <cell r="C1643" t="str">
            <v>UN</v>
          </cell>
          <cell r="D1643">
            <v>1</v>
          </cell>
          <cell r="E1643">
            <v>275.11840000000001</v>
          </cell>
          <cell r="F1643">
            <v>275.11</v>
          </cell>
        </row>
        <row r="1644">
          <cell r="A1644" t="str">
            <v>001.17.15480</v>
          </cell>
          <cell r="B1644" t="str">
            <v>Fornecimento e instalação de mufla terminal interna unipolar, com ferragens - nivel de isolamento 15 kv</v>
          </cell>
          <cell r="C1644" t="str">
            <v>UN</v>
          </cell>
          <cell r="D1644">
            <v>1</v>
          </cell>
          <cell r="E1644">
            <v>210.11840000000001</v>
          </cell>
          <cell r="F1644">
            <v>210.11</v>
          </cell>
        </row>
        <row r="1645">
          <cell r="A1645" t="str">
            <v>001.17.15500</v>
          </cell>
          <cell r="B1645" t="str">
            <v>Fornecimento e trasformação de trasformador de distribuição trifásico, com resfriamento em banho de óleo mineral, para uso interno, potência 500 kva - classe de tensão 15 kv, transprimários de 13.800, 13.200, 12.600 - ligação delta e 220-127v, ligação e</v>
          </cell>
          <cell r="C1645" t="str">
            <v>UN</v>
          </cell>
          <cell r="D1645">
            <v>1</v>
          </cell>
          <cell r="E1645">
            <v>13952.8321</v>
          </cell>
          <cell r="F1645">
            <v>13952.83</v>
          </cell>
        </row>
        <row r="1646">
          <cell r="A1646" t="str">
            <v>001.17.15520</v>
          </cell>
          <cell r="B1646" t="str">
            <v>Fornecimento e instalação de porta de protecao em ferro cantoneira "l" de 1 1/2" x 3/16" de 2.100 x 800 mm com tela de malha 30 x 30 mm</v>
          </cell>
          <cell r="C1646" t="str">
            <v>UN</v>
          </cell>
          <cell r="D1646">
            <v>1</v>
          </cell>
          <cell r="E1646">
            <v>101.1755</v>
          </cell>
          <cell r="F1646">
            <v>101.17</v>
          </cell>
        </row>
        <row r="1647">
          <cell r="A1647" t="str">
            <v>001.17.15540</v>
          </cell>
          <cell r="B1647" t="str">
            <v>Fornecimento e instalação de porta metalica em chapa de aco de 1,40 x 2,10 m, abrindo para fora com veneziana para ventilação, fechadura e trinco</v>
          </cell>
          <cell r="C1647" t="str">
            <v>UN</v>
          </cell>
          <cell r="D1647">
            <v>1</v>
          </cell>
          <cell r="E1647">
            <v>204.5573</v>
          </cell>
          <cell r="F1647">
            <v>204.55</v>
          </cell>
        </row>
        <row r="1648">
          <cell r="A1648" t="str">
            <v>001.17.15560</v>
          </cell>
          <cell r="B1648" t="str">
            <v>Fornecimento e instalação de tela de arame galvanizado com malha maxima de 25 00 mm fixada em ferro cantoneira"l" de 1 1/2 x 3/4" móvel (conf. det. cemat)</v>
          </cell>
          <cell r="C1648" t="str">
            <v>M2</v>
          </cell>
          <cell r="D1648">
            <v>1</v>
          </cell>
          <cell r="E1648">
            <v>59.278500000000001</v>
          </cell>
          <cell r="F1648">
            <v>59.27</v>
          </cell>
        </row>
        <row r="1649">
          <cell r="A1649" t="str">
            <v>001.17.15580</v>
          </cell>
          <cell r="B1649" t="str">
            <v>Fornecimento e instalação de janela para ventilacao em rerro cantoneira de 1" x 3/16", com veneziana e tela externa metálica, em malha de 5 mm mínimo e máximo de 13 mm (conf. det. da cemat)</v>
          </cell>
          <cell r="C1649" t="str">
            <v>M2</v>
          </cell>
          <cell r="D1649">
            <v>1</v>
          </cell>
          <cell r="E1649">
            <v>103.5569</v>
          </cell>
          <cell r="F1649">
            <v>103.55</v>
          </cell>
        </row>
        <row r="1650">
          <cell r="A1650" t="str">
            <v>001.17.15600</v>
          </cell>
          <cell r="B1650" t="str">
            <v>Fornecimento e instalação de janela para iluminacao em ferro cantoneira 1" x 3/16", com vidro liso 3 mm e tela metálica externa malha de 5 mm mínimo e máximo de 13 mm</v>
          </cell>
          <cell r="C1650" t="str">
            <v>M2</v>
          </cell>
          <cell r="D1650">
            <v>1</v>
          </cell>
          <cell r="E1650">
            <v>128.55690000000001</v>
          </cell>
          <cell r="F1650">
            <v>128.55000000000001</v>
          </cell>
        </row>
        <row r="1651">
          <cell r="A1651" t="str">
            <v>001.17.15620</v>
          </cell>
          <cell r="B1651" t="str">
            <v>Fornecimento e instalação de extintor de incendio de co2 - 6 kg</v>
          </cell>
          <cell r="C1651" t="str">
            <v>UN</v>
          </cell>
          <cell r="D1651">
            <v>1</v>
          </cell>
          <cell r="E1651">
            <v>178</v>
          </cell>
          <cell r="F1651">
            <v>178</v>
          </cell>
        </row>
        <row r="1652">
          <cell r="A1652" t="str">
            <v>001.17.15640</v>
          </cell>
          <cell r="B1652" t="str">
            <v>Fornecimento e instalação de fio bicolor 2x14 awg ( 12.00 x 1.500 mm2 )</v>
          </cell>
          <cell r="C1652" t="str">
            <v>ML</v>
          </cell>
          <cell r="D1652">
            <v>1</v>
          </cell>
          <cell r="E1652">
            <v>1.7163999999999999</v>
          </cell>
          <cell r="F1652">
            <v>1.71</v>
          </cell>
        </row>
        <row r="1653">
          <cell r="A1653" t="str">
            <v>001.17.15660</v>
          </cell>
          <cell r="B1653" t="str">
            <v>Fornecimento e instalação de potenciômetro de fio de 10.00 ohms</v>
          </cell>
          <cell r="C1653" t="str">
            <v>UN</v>
          </cell>
          <cell r="D1653">
            <v>1</v>
          </cell>
          <cell r="E1653">
            <v>15.907400000000001</v>
          </cell>
          <cell r="F1653">
            <v>15.9</v>
          </cell>
        </row>
        <row r="1654">
          <cell r="A1654" t="str">
            <v>001.17.15680</v>
          </cell>
          <cell r="B1654" t="str">
            <v>Fornecimento e instalação de caixa de som ambiente 10.00x10.00 cm - 40 wats</v>
          </cell>
          <cell r="C1654" t="str">
            <v>UND</v>
          </cell>
          <cell r="D1654">
            <v>1</v>
          </cell>
          <cell r="E1654">
            <v>48.359200000000001</v>
          </cell>
          <cell r="F1654">
            <v>48.35</v>
          </cell>
        </row>
        <row r="1655">
          <cell r="A1655" t="str">
            <v>001.17.15700</v>
          </cell>
          <cell r="B1655" t="str">
            <v>Grupo motor gerador completo 60 kva diesel, 4 tempos, trifásico 127/220v-60hz com alternador, partida e parada automática e pré-aquecimento.painel de comando tipo armário com chave reversora, proteção e controle de linha, inc</v>
          </cell>
          <cell r="C1655" t="str">
            <v>CJ</v>
          </cell>
          <cell r="D1655">
            <v>1</v>
          </cell>
          <cell r="E1655">
            <v>1693</v>
          </cell>
          <cell r="F1655">
            <v>1693</v>
          </cell>
        </row>
        <row r="1656">
          <cell r="A1656" t="str">
            <v>001.17.15720</v>
          </cell>
          <cell r="B1656" t="str">
            <v>Bracadeira tipo "d" para tubo de 1/2" inclusive parafuso de rosca soberba com bucha plástica s 6</v>
          </cell>
          <cell r="C1656" t="str">
            <v>UN</v>
          </cell>
          <cell r="D1656">
            <v>1</v>
          </cell>
          <cell r="E1656">
            <v>1.9237</v>
          </cell>
          <cell r="F1656">
            <v>1.92</v>
          </cell>
        </row>
        <row r="1657">
          <cell r="A1657" t="str">
            <v>001.17.15740</v>
          </cell>
          <cell r="B1657" t="str">
            <v>Manutenção de aterramento de micro computadores</v>
          </cell>
          <cell r="C1657" t="str">
            <v>CJ</v>
          </cell>
          <cell r="D1657">
            <v>1</v>
          </cell>
          <cell r="E1657">
            <v>45.086399999999998</v>
          </cell>
          <cell r="F1657">
            <v>45.08</v>
          </cell>
        </row>
        <row r="1658">
          <cell r="A1658" t="str">
            <v>001.17.15760</v>
          </cell>
          <cell r="B1658" t="str">
            <v>Fornecimento e instalação de tampa de extremidade, sistema "x" 110x20 mm ref. 304 00 da pial</v>
          </cell>
          <cell r="C1658" t="str">
            <v>UN</v>
          </cell>
          <cell r="D1658">
            <v>1</v>
          </cell>
          <cell r="E1658">
            <v>2.1737000000000002</v>
          </cell>
          <cell r="F1658">
            <v>2.17</v>
          </cell>
        </row>
        <row r="1659">
          <cell r="A1659" t="str">
            <v>001.17.15780</v>
          </cell>
          <cell r="B1659" t="str">
            <v>Fornecimento e instalação de cotovelo interno, sistema "x" 110x20 mm ref. 304 01 da pial</v>
          </cell>
          <cell r="C1659" t="str">
            <v>UN</v>
          </cell>
          <cell r="D1659">
            <v>1</v>
          </cell>
          <cell r="E1659">
            <v>2.1737000000000002</v>
          </cell>
          <cell r="F1659">
            <v>2.17</v>
          </cell>
        </row>
        <row r="1660">
          <cell r="A1660" t="str">
            <v>001.17.15800</v>
          </cell>
          <cell r="B1660" t="str">
            <v>Fornecimento e instalação de cotovelo externo, sistema "x" 110x20 mm ref. 304 02 da pial</v>
          </cell>
          <cell r="C1660" t="str">
            <v>UN</v>
          </cell>
          <cell r="D1660">
            <v>1</v>
          </cell>
          <cell r="E1660">
            <v>2.1737000000000002</v>
          </cell>
          <cell r="F1660">
            <v>2.17</v>
          </cell>
        </row>
        <row r="1661">
          <cell r="A1661" t="str">
            <v>001.17.15820</v>
          </cell>
          <cell r="B1661" t="str">
            <v>Fornecimento e instalação de derivacao, sistema "x" 110x20 mm ref. 304 04 da pial</v>
          </cell>
          <cell r="C1661" t="str">
            <v>UN</v>
          </cell>
          <cell r="D1661">
            <v>1</v>
          </cell>
          <cell r="E1661">
            <v>5.6163999999999996</v>
          </cell>
          <cell r="F1661">
            <v>5.61</v>
          </cell>
        </row>
        <row r="1662">
          <cell r="A1662" t="str">
            <v>001.17.15840</v>
          </cell>
          <cell r="B1662" t="str">
            <v>Fornecimento e instalação de luva, sistema "x" 110x20 mm ref. 304 05 da pial</v>
          </cell>
          <cell r="C1662" t="str">
            <v>UN</v>
          </cell>
          <cell r="D1662">
            <v>1</v>
          </cell>
          <cell r="E1662">
            <v>2.5236999999999998</v>
          </cell>
          <cell r="F1662">
            <v>2.52</v>
          </cell>
        </row>
        <row r="1663">
          <cell r="A1663" t="str">
            <v>001.17.15860</v>
          </cell>
          <cell r="B1663" t="str">
            <v>Fornecimento e instalação de caixa de sobrepor, sistema "x" 110x20 mm ref. 303 43 da pial</v>
          </cell>
          <cell r="C1663" t="str">
            <v>UN</v>
          </cell>
          <cell r="D1663">
            <v>1</v>
          </cell>
          <cell r="E1663">
            <v>4.5711000000000004</v>
          </cell>
          <cell r="F1663">
            <v>4.57</v>
          </cell>
        </row>
        <row r="1664">
          <cell r="A1664" t="str">
            <v>001.17.15880</v>
          </cell>
          <cell r="B1664" t="str">
            <v>Fornecimento e instalação de caixa pial - 3"x3" com espelho plástico p/1 rj - k cod 6872 1 135-12, sistema kronet - plus</v>
          </cell>
          <cell r="C1664" t="str">
            <v>UN</v>
          </cell>
          <cell r="D1664">
            <v>1</v>
          </cell>
          <cell r="E1664">
            <v>5.5945</v>
          </cell>
          <cell r="F1664">
            <v>5.59</v>
          </cell>
        </row>
        <row r="1665">
          <cell r="A1665" t="str">
            <v>001.17.15900</v>
          </cell>
          <cell r="B1665" t="str">
            <v>Fornecimento e instalação de tomada de corrente 2p+t, 15a - 125/240v ref. 64.350 da pial</v>
          </cell>
          <cell r="C1665" t="str">
            <v>UN</v>
          </cell>
          <cell r="D1665">
            <v>1</v>
          </cell>
          <cell r="E1665">
            <v>8.7186000000000003</v>
          </cell>
          <cell r="F1665">
            <v>8.7100000000000009</v>
          </cell>
        </row>
        <row r="1666">
          <cell r="A1666" t="str">
            <v>001.17.15920</v>
          </cell>
          <cell r="B1666" t="str">
            <v>Fornecimento e instalação de tomada de corrente 2p+t p/ 15a - 125/250v em caixa condulete d=3/4"</v>
          </cell>
          <cell r="C1666" t="str">
            <v>CJ</v>
          </cell>
          <cell r="D1666">
            <v>1</v>
          </cell>
          <cell r="E1666">
            <v>16.331499999999998</v>
          </cell>
          <cell r="F1666">
            <v>16.329999999999998</v>
          </cell>
        </row>
        <row r="1667">
          <cell r="A1667" t="str">
            <v>001.17.15940</v>
          </cell>
          <cell r="B1667" t="str">
            <v>Fornecimento e instalação de tomada de corrente 2p+t p/30a - 125/250v em caixa tipo condulete d=3/4"</v>
          </cell>
          <cell r="C1667" t="str">
            <v>CJ</v>
          </cell>
          <cell r="D1667">
            <v>1</v>
          </cell>
          <cell r="E1667">
            <v>14.311500000000001</v>
          </cell>
          <cell r="F1667">
            <v>14.31</v>
          </cell>
        </row>
        <row r="1668">
          <cell r="A1668" t="str">
            <v>001.17.15960</v>
          </cell>
          <cell r="B1668" t="str">
            <v>Fornecimento e instalação de tomada para telefone padrao telebras, 4 polos em caixa condulete d=3/4"</v>
          </cell>
          <cell r="C1668" t="str">
            <v>CJ</v>
          </cell>
          <cell r="D1668">
            <v>1</v>
          </cell>
          <cell r="E1668">
            <v>16.5915</v>
          </cell>
          <cell r="F1668">
            <v>16.59</v>
          </cell>
        </row>
        <row r="1669">
          <cell r="A1669" t="str">
            <v>001.17.15980</v>
          </cell>
          <cell r="B1669" t="str">
            <v>Fornecimento e instalação de tomada especial para informatica 2p+t  p/15a - 250 v em caixa condulete - d=3/4"</v>
          </cell>
          <cell r="C1669" t="str">
            <v>CJ</v>
          </cell>
          <cell r="D1669">
            <v>1</v>
          </cell>
          <cell r="E1669">
            <v>17.891500000000001</v>
          </cell>
          <cell r="F1669">
            <v>17.89</v>
          </cell>
        </row>
        <row r="1670">
          <cell r="A1670" t="str">
            <v>001.17.16000</v>
          </cell>
          <cell r="B1670" t="str">
            <v>Fornecimento e instalação de tomada de corrente de sobrepor "conjunto arstop" com disjuntor bipolar de 20a/250v e tomada 2p+t em caixa de 10 x 10 x 5 cm</v>
          </cell>
          <cell r="C1670" t="str">
            <v>CJ</v>
          </cell>
          <cell r="D1670">
            <v>1</v>
          </cell>
          <cell r="E1670">
            <v>45.677399999999999</v>
          </cell>
          <cell r="F1670">
            <v>45.67</v>
          </cell>
        </row>
        <row r="1671">
          <cell r="A1671" t="str">
            <v>001.17.16020</v>
          </cell>
          <cell r="B1671" t="str">
            <v>Fornecimento e instalação de interruptor simples ( 1 tecla ) em caixa tipo condulete d = 3/4"</v>
          </cell>
          <cell r="C1671" t="str">
            <v>CJ</v>
          </cell>
          <cell r="D1671">
            <v>1</v>
          </cell>
          <cell r="E1671">
            <v>12.672499999999999</v>
          </cell>
          <cell r="F1671">
            <v>12.67</v>
          </cell>
        </row>
        <row r="1672">
          <cell r="A1672" t="str">
            <v>001.17.16040</v>
          </cell>
          <cell r="B1672" t="str">
            <v>Fornecimento e instalação de interruptor simples ( 2 teclas ) em caixa condulete d = 3/4"</v>
          </cell>
          <cell r="C1672" t="str">
            <v>CJ</v>
          </cell>
          <cell r="D1672">
            <v>1</v>
          </cell>
          <cell r="E1672">
            <v>14.892099999999999</v>
          </cell>
          <cell r="F1672">
            <v>14.89</v>
          </cell>
        </row>
        <row r="1673">
          <cell r="A1673" t="str">
            <v>001.17.16060</v>
          </cell>
          <cell r="B1673" t="str">
            <v>Fornecimento e instalação de conector curvo para box - 20.00 mm ( 1/2" )</v>
          </cell>
          <cell r="C1673" t="str">
            <v>UN</v>
          </cell>
          <cell r="D1673">
            <v>1</v>
          </cell>
          <cell r="E1673">
            <v>3.0617999999999999</v>
          </cell>
          <cell r="F1673">
            <v>3.06</v>
          </cell>
        </row>
        <row r="1674">
          <cell r="A1674" t="str">
            <v>001.17.16080</v>
          </cell>
          <cell r="B1674" t="str">
            <v>Fornecimento e instalação de conector curvo para box - 25.00 mm ( 3/4" )</v>
          </cell>
          <cell r="C1674" t="str">
            <v>UN</v>
          </cell>
          <cell r="D1674">
            <v>1</v>
          </cell>
          <cell r="E1674">
            <v>3.3418000000000001</v>
          </cell>
          <cell r="F1674">
            <v>3.34</v>
          </cell>
        </row>
        <row r="1675">
          <cell r="A1675" t="str">
            <v>001.17.16100</v>
          </cell>
          <cell r="B1675" t="str">
            <v>Fornecimento e instalação de conector curvo para box - 32.00 mm ( 1" )</v>
          </cell>
          <cell r="C1675" t="str">
            <v>UN</v>
          </cell>
          <cell r="D1675">
            <v>1</v>
          </cell>
          <cell r="E1675">
            <v>4.2237</v>
          </cell>
          <cell r="F1675">
            <v>4.22</v>
          </cell>
        </row>
        <row r="1676">
          <cell r="A1676" t="str">
            <v>001.17.16120</v>
          </cell>
          <cell r="B1676" t="str">
            <v>Fornecimento e instalação de conector reto para box - 20.00 mm ( 1/2 )</v>
          </cell>
          <cell r="C1676" t="str">
            <v>UN</v>
          </cell>
          <cell r="D1676">
            <v>1</v>
          </cell>
          <cell r="E1676">
            <v>2.0318000000000001</v>
          </cell>
          <cell r="F1676">
            <v>2.0299999999999998</v>
          </cell>
        </row>
        <row r="1677">
          <cell r="A1677" t="str">
            <v>001.17.16140</v>
          </cell>
          <cell r="B1677" t="str">
            <v>Fornecimento e instalação de conector reto para box  25.00 mm ( 3/4" )</v>
          </cell>
          <cell r="C1677" t="str">
            <v>UN</v>
          </cell>
          <cell r="D1677">
            <v>1</v>
          </cell>
          <cell r="E1677">
            <v>2.1217999999999999</v>
          </cell>
          <cell r="F1677">
            <v>2.12</v>
          </cell>
        </row>
        <row r="1678">
          <cell r="A1678" t="str">
            <v>001.17.16160</v>
          </cell>
          <cell r="B1678" t="str">
            <v>Fornecimento e instalação de conector reto para box - 32.00 mm ( 1" )</v>
          </cell>
          <cell r="C1678" t="str">
            <v>UN</v>
          </cell>
          <cell r="D1678">
            <v>1</v>
          </cell>
          <cell r="E1678">
            <v>2.8536999999999999</v>
          </cell>
          <cell r="F1678">
            <v>2.85</v>
          </cell>
        </row>
        <row r="1679">
          <cell r="A1679" t="str">
            <v>001.17.16180</v>
          </cell>
          <cell r="B1679" t="str">
            <v>Fornecimento e instalação de bucha de reducao 25 mm x 20.00 mm ( 3/4" x 1/2" )</v>
          </cell>
          <cell r="C1679" t="str">
            <v>UN</v>
          </cell>
          <cell r="D1679">
            <v>1</v>
          </cell>
          <cell r="E1679">
            <v>1.7118</v>
          </cell>
          <cell r="F1679">
            <v>1.71</v>
          </cell>
        </row>
        <row r="1680">
          <cell r="A1680" t="str">
            <v>001.17.16200</v>
          </cell>
          <cell r="B1680" t="str">
            <v>Fornecimento e instalação de bucha de reducao 32 mm x 25.00 mm ( 1" x 3/4" )</v>
          </cell>
          <cell r="C1680" t="str">
            <v>UN</v>
          </cell>
          <cell r="D1680">
            <v>1</v>
          </cell>
          <cell r="E1680">
            <v>2.2637</v>
          </cell>
          <cell r="F1680">
            <v>2.2599999999999998</v>
          </cell>
        </row>
        <row r="1681">
          <cell r="A1681" t="str">
            <v>001.17.16220</v>
          </cell>
          <cell r="B1681" t="str">
            <v>Fornecimento e instalação de abracadeira tipo "d" ( fita de aco galvanizado ) 20.00 mm ( 1/2" )</v>
          </cell>
          <cell r="C1681" t="str">
            <v>UN</v>
          </cell>
          <cell r="D1681">
            <v>1</v>
          </cell>
          <cell r="E1681">
            <v>1.2137</v>
          </cell>
          <cell r="F1681">
            <v>1.21</v>
          </cell>
        </row>
        <row r="1682">
          <cell r="A1682" t="str">
            <v>001.17.16240</v>
          </cell>
          <cell r="B1682" t="str">
            <v>Fornecimento e instalação de abracadeira tipo "d" ( fita de aco galvanizado ) - 25.00 mm ( 3/4")</v>
          </cell>
          <cell r="C1682" t="str">
            <v>UN</v>
          </cell>
          <cell r="D1682">
            <v>1</v>
          </cell>
          <cell r="E1682">
            <v>1.2337</v>
          </cell>
          <cell r="F1682">
            <v>1.23</v>
          </cell>
        </row>
        <row r="1683">
          <cell r="A1683" t="str">
            <v>001.17.16260</v>
          </cell>
          <cell r="B1683" t="str">
            <v>Fornecimento e instalação de abracadeira tipo "d" ( fita de aco galvanizado ) - 32.00 mm ( 1")</v>
          </cell>
          <cell r="C1683" t="str">
            <v>UN</v>
          </cell>
          <cell r="D1683">
            <v>1</v>
          </cell>
          <cell r="E1683">
            <v>1.8152999999999999</v>
          </cell>
          <cell r="F1683">
            <v>1.81</v>
          </cell>
        </row>
        <row r="1684">
          <cell r="A1684" t="str">
            <v>001.17.16280</v>
          </cell>
          <cell r="B1684" t="str">
            <v>Fornecimento e instalação de estação de chamada modelo eca - sincron</v>
          </cell>
          <cell r="C1684" t="str">
            <v>UN</v>
          </cell>
          <cell r="D1684">
            <v>1</v>
          </cell>
          <cell r="E1684">
            <v>60.2866</v>
          </cell>
          <cell r="F1684">
            <v>60.28</v>
          </cell>
        </row>
        <row r="1685">
          <cell r="A1685" t="str">
            <v>001.17.16300</v>
          </cell>
          <cell r="B1685" t="str">
            <v>Fornecimento e instalação de sinaleiro de porta modelo se - sincron</v>
          </cell>
          <cell r="C1685" t="str">
            <v>UN</v>
          </cell>
          <cell r="D1685">
            <v>1</v>
          </cell>
          <cell r="E1685">
            <v>50.678400000000003</v>
          </cell>
          <cell r="F1685">
            <v>50.67</v>
          </cell>
        </row>
        <row r="1686">
          <cell r="A1686" t="str">
            <v>001.17.16320</v>
          </cell>
          <cell r="B1686" t="str">
            <v>Fornecimento e instalação de sinaleiro de posto modelo se - sincron</v>
          </cell>
          <cell r="C1686" t="str">
            <v>UN</v>
          </cell>
          <cell r="D1686">
            <v>1</v>
          </cell>
          <cell r="E1686">
            <v>50.678400000000003</v>
          </cell>
          <cell r="F1686">
            <v>50.67</v>
          </cell>
        </row>
        <row r="1687">
          <cell r="A1687" t="str">
            <v>001.17.16340</v>
          </cell>
          <cell r="B1687" t="str">
            <v>Fornecimento e instalação de cigarra elétrica cincronizada modelo chii - 60 hz 127 v - sincron</v>
          </cell>
          <cell r="C1687" t="str">
            <v>UN</v>
          </cell>
          <cell r="D1687">
            <v>1</v>
          </cell>
          <cell r="E1687">
            <v>16.735099999999999</v>
          </cell>
          <cell r="F1687">
            <v>16.73</v>
          </cell>
        </row>
        <row r="1688">
          <cell r="A1688" t="str">
            <v>001.17.16360</v>
          </cell>
          <cell r="B1688" t="str">
            <v>Fornecimento e instalação de quadro anunciador em caixa metálica, c/painel em acrílico com indicador numérico de 20 número (elétrico - 127v) - sincron</v>
          </cell>
          <cell r="C1688" t="str">
            <v>UN</v>
          </cell>
          <cell r="D1688">
            <v>1</v>
          </cell>
          <cell r="E1688">
            <v>616.94659999999999</v>
          </cell>
          <cell r="F1688">
            <v>616.94000000000005</v>
          </cell>
        </row>
        <row r="1689">
          <cell r="A1689" t="str">
            <v>001.17.16380</v>
          </cell>
          <cell r="B1689" t="str">
            <v>Fornecimento e instalação de fio de cobre com isolamento p/750 v, anti chama - 0,75 mm2</v>
          </cell>
          <cell r="C1689" t="str">
            <v>M</v>
          </cell>
          <cell r="D1689">
            <v>1</v>
          </cell>
          <cell r="E1689">
            <v>0.6129</v>
          </cell>
          <cell r="F1689">
            <v>0.61</v>
          </cell>
        </row>
        <row r="1690">
          <cell r="A1690" t="str">
            <v>001.17.16400</v>
          </cell>
          <cell r="B1690" t="str">
            <v>Fornecimento e instalação de fio para telefone 2x22 awg</v>
          </cell>
          <cell r="C1690" t="str">
            <v>M</v>
          </cell>
          <cell r="D1690">
            <v>1</v>
          </cell>
          <cell r="E1690">
            <v>0.79790000000000005</v>
          </cell>
          <cell r="F1690">
            <v>0.79</v>
          </cell>
        </row>
        <row r="1691">
          <cell r="A1691" t="str">
            <v>001.17.16420</v>
          </cell>
          <cell r="B1691" t="str">
            <v>Fornecimento e instalação de rodapé falso com tampa de encaixe ref. vl 3.02 triplo (3.00x30.00x40.00x3000 mm) da valeman ou similar</v>
          </cell>
          <cell r="C1691" t="str">
            <v>PC</v>
          </cell>
          <cell r="D1691">
            <v>1</v>
          </cell>
          <cell r="E1691">
            <v>120.9712</v>
          </cell>
          <cell r="F1691">
            <v>120.97</v>
          </cell>
        </row>
        <row r="1692">
          <cell r="A1692" t="str">
            <v>001.17.16440</v>
          </cell>
          <cell r="B1692" t="str">
            <v>Fornecimento e instalação de rodapé falso tipo canaleta ref.: srs-3000-2 - (2.00x40.00x60.00x3000.00mm) da sisa, valeman ou similar</v>
          </cell>
          <cell r="C1692" t="str">
            <v>PC</v>
          </cell>
          <cell r="D1692">
            <v>1</v>
          </cell>
          <cell r="E1692">
            <v>52.694000000000003</v>
          </cell>
          <cell r="F1692">
            <v>52.69</v>
          </cell>
        </row>
        <row r="1693">
          <cell r="A1693" t="str">
            <v>001.17.16460</v>
          </cell>
          <cell r="B1693" t="str">
            <v>Fornecimento e instalação de tee  vertical 90º ref vl 3.28 triplo 3x30x40mm da valemam ou similar</v>
          </cell>
          <cell r="C1693" t="str">
            <v>PC</v>
          </cell>
          <cell r="D1693">
            <v>1</v>
          </cell>
          <cell r="E1693">
            <v>29.037400000000002</v>
          </cell>
          <cell r="F1693">
            <v>29.03</v>
          </cell>
        </row>
        <row r="1694">
          <cell r="A1694" t="str">
            <v>001.17.16480</v>
          </cell>
          <cell r="B1694" t="str">
            <v>Fornecimento e instalação de curva vertical interna 90º vl 3.16 tripla 3.00x30.00x40.00mm - da valemam ou similar</v>
          </cell>
          <cell r="C1694" t="str">
            <v>PC</v>
          </cell>
          <cell r="D1694">
            <v>1</v>
          </cell>
          <cell r="E1694">
            <v>26.478400000000001</v>
          </cell>
          <cell r="F1694">
            <v>26.47</v>
          </cell>
        </row>
        <row r="1695">
          <cell r="A1695" t="str">
            <v>001.17.16500</v>
          </cell>
          <cell r="B1695" t="str">
            <v>Fornecimento e instalação de curva vertical externa 90º ref. vl 3.12 tripla 3.00x30.00x40.00 mm da valeman ou similar</v>
          </cell>
          <cell r="C1695" t="str">
            <v>PC</v>
          </cell>
          <cell r="D1695">
            <v>1</v>
          </cell>
          <cell r="E1695">
            <v>26.478400000000001</v>
          </cell>
          <cell r="F1695">
            <v>26.47</v>
          </cell>
        </row>
        <row r="1696">
          <cell r="A1696" t="str">
            <v>001.17.16520</v>
          </cell>
          <cell r="B1696" t="str">
            <v>Fornecimento e instalação de curva horizontal interna 90º ref. vl 306 tripla 3.00x30.00x40.00 mm da valeman ou similar</v>
          </cell>
          <cell r="C1696" t="str">
            <v>PC</v>
          </cell>
          <cell r="D1696">
            <v>1</v>
          </cell>
          <cell r="E1696">
            <v>26.478400000000001</v>
          </cell>
          <cell r="F1696">
            <v>26.47</v>
          </cell>
        </row>
        <row r="1697">
          <cell r="A1697" t="str">
            <v>001.17.16540</v>
          </cell>
          <cell r="B1697" t="str">
            <v>Fornecimento e instalação de caixa de tomada para rodape falso (energia,telefonia,lógica) ref. vl 3.09 da valeman ou similar</v>
          </cell>
          <cell r="C1697" t="str">
            <v>PC</v>
          </cell>
          <cell r="D1697">
            <v>1</v>
          </cell>
          <cell r="E1697">
            <v>15.539300000000001</v>
          </cell>
          <cell r="F1697">
            <v>15.53</v>
          </cell>
        </row>
        <row r="1698">
          <cell r="A1698" t="str">
            <v>001.17.16560</v>
          </cell>
          <cell r="B1698" t="str">
            <v>Fornecimento e instalação de calha de piso 180.00x60.00x3000.00mm ref. vl 6.01 da valemam ou similar</v>
          </cell>
          <cell r="C1698" t="str">
            <v>PC</v>
          </cell>
          <cell r="D1698">
            <v>1</v>
          </cell>
          <cell r="E1698">
            <v>53.013300000000001</v>
          </cell>
          <cell r="F1698">
            <v>53.01</v>
          </cell>
        </row>
        <row r="1699">
          <cell r="A1699" t="str">
            <v>001.17.16580</v>
          </cell>
          <cell r="B1699" t="str">
            <v>Fornecimento e instalação de cotovelo reto ref. vl 6.03 da valemam ou similar</v>
          </cell>
          <cell r="C1699" t="str">
            <v>PC</v>
          </cell>
          <cell r="D1699">
            <v>1</v>
          </cell>
          <cell r="E1699">
            <v>48.442100000000003</v>
          </cell>
          <cell r="F1699">
            <v>48.44</v>
          </cell>
        </row>
        <row r="1700">
          <cell r="A1700" t="str">
            <v>001.17.16600</v>
          </cell>
          <cell r="B1700" t="str">
            <v>Fornecimento e instalação de cruzeta reta 90º ref. vl 6.04 da valemam ou similar</v>
          </cell>
          <cell r="C1700" t="str">
            <v>PC</v>
          </cell>
          <cell r="D1700">
            <v>1</v>
          </cell>
          <cell r="E1700">
            <v>66.864000000000004</v>
          </cell>
          <cell r="F1700">
            <v>66.86</v>
          </cell>
        </row>
        <row r="1701">
          <cell r="A1701" t="str">
            <v>001.17.16620</v>
          </cell>
          <cell r="B1701" t="str">
            <v>Fornecimento e instalação de tee horizontal ref. vl 6.05 da valemam ou similar</v>
          </cell>
          <cell r="C1701" t="str">
            <v>PC</v>
          </cell>
          <cell r="D1701">
            <v>1</v>
          </cell>
          <cell r="E1701">
            <v>55.573</v>
          </cell>
          <cell r="F1701">
            <v>55.57</v>
          </cell>
        </row>
        <row r="1702">
          <cell r="A1702" t="str">
            <v>001.17.16640</v>
          </cell>
          <cell r="B1702" t="str">
            <v>Fornecimento e instalação de tampão indicador de 2" ref. vl 4.44.0l da valemam ou similar</v>
          </cell>
          <cell r="C1702" t="str">
            <v>PC</v>
          </cell>
          <cell r="D1702">
            <v>1</v>
          </cell>
          <cell r="E1702">
            <v>2.6173999999999999</v>
          </cell>
          <cell r="F1702">
            <v>2.61</v>
          </cell>
        </row>
        <row r="1703">
          <cell r="A1703" t="str">
            <v>001.17.16660</v>
          </cell>
          <cell r="B1703" t="str">
            <v>Fornecimento e instalação de suporte de tomada com tampa basculante (telefonia,eletrica/lógica) ref. vl 6.06 da valeman ou similar</v>
          </cell>
          <cell r="C1703" t="str">
            <v>PC</v>
          </cell>
          <cell r="D1703">
            <v>1</v>
          </cell>
          <cell r="E1703">
            <v>49.294499999999999</v>
          </cell>
          <cell r="F1703">
            <v>49.29</v>
          </cell>
        </row>
        <row r="1704">
          <cell r="A1704" t="str">
            <v>001.17.16680</v>
          </cell>
          <cell r="B1704" t="str">
            <v>Fornecimento e instalação de tomada de piso p/ energia e telefonia ref. vl 4.43.2l da valemam ou similar</v>
          </cell>
          <cell r="C1704" t="str">
            <v>PC</v>
          </cell>
          <cell r="D1704">
            <v>1</v>
          </cell>
          <cell r="E1704">
            <v>22.862100000000002</v>
          </cell>
          <cell r="F1704">
            <v>22.86</v>
          </cell>
        </row>
        <row r="1705">
          <cell r="A1705" t="str">
            <v>001.17.16700</v>
          </cell>
          <cell r="B1705" t="str">
            <v>Fornecimento e instalação de eletrocalha aérea galvanizada perfurada com divisão e sem tampa, dimensões 3.00x30.00x40.00 mm compr. 3.00 m, suspensa no teto ref. vl3.01 da valeman ou similar</v>
          </cell>
          <cell r="C1705" t="str">
            <v>PC</v>
          </cell>
          <cell r="D1705">
            <v>1</v>
          </cell>
          <cell r="E1705">
            <v>54.855899999999998</v>
          </cell>
          <cell r="F1705">
            <v>54.85</v>
          </cell>
        </row>
        <row r="1706">
          <cell r="A1706" t="str">
            <v>001.17.16720</v>
          </cell>
          <cell r="B1706" t="str">
            <v>Fornecimento e instalação de curva de inversão ref 07 3.00x30.00x40.00 mm da valemam ou similar</v>
          </cell>
          <cell r="C1706" t="str">
            <v>PC</v>
          </cell>
          <cell r="D1706">
            <v>1</v>
          </cell>
          <cell r="E1706">
            <v>15.661199999999999</v>
          </cell>
          <cell r="F1706">
            <v>15.66</v>
          </cell>
        </row>
        <row r="1707">
          <cell r="A1707" t="str">
            <v>001.17.16740</v>
          </cell>
          <cell r="B1707" t="str">
            <v>Fornecimento e instalação de tee vertical descida lateral ref.10  3.00x30.00x40.00mm da valemam ou similar</v>
          </cell>
          <cell r="C1707" t="str">
            <v>PC</v>
          </cell>
          <cell r="D1707">
            <v>1</v>
          </cell>
          <cell r="E1707">
            <v>20.4284</v>
          </cell>
          <cell r="F1707">
            <v>20.420000000000002</v>
          </cell>
        </row>
        <row r="1708">
          <cell r="A1708" t="str">
            <v>001.17.16760</v>
          </cell>
          <cell r="B1708" t="str">
            <v>Forneicmento e instalação de tee horizontal reto 90º ref. 09  3.00x30.00x40.00 mm da valemam ou similar</v>
          </cell>
          <cell r="C1708" t="str">
            <v>PC</v>
          </cell>
          <cell r="D1708">
            <v>1</v>
          </cell>
          <cell r="E1708">
            <v>17.9284</v>
          </cell>
          <cell r="F1708">
            <v>17.920000000000002</v>
          </cell>
        </row>
        <row r="1709">
          <cell r="A1709" t="str">
            <v>001.17.16780</v>
          </cell>
          <cell r="B1709" t="str">
            <v>Fornecimento e instalação de emenda interna com base perfurada ref vl 24 da valemam ou similar</v>
          </cell>
          <cell r="C1709" t="str">
            <v>PC</v>
          </cell>
          <cell r="D1709">
            <v>1</v>
          </cell>
          <cell r="E1709">
            <v>3.5173999999999999</v>
          </cell>
          <cell r="F1709">
            <v>3.51</v>
          </cell>
        </row>
        <row r="1710">
          <cell r="A1710" t="str">
            <v>001.17.16800</v>
          </cell>
          <cell r="B1710" t="str">
            <v>Fornecimento e instalação de terminal ref 25 para calha 3.00x30.00x40.00 mm da valemam ou similar</v>
          </cell>
          <cell r="C1710" t="str">
            <v>PC</v>
          </cell>
          <cell r="D1710">
            <v>1</v>
          </cell>
          <cell r="E1710">
            <v>3.1474000000000002</v>
          </cell>
          <cell r="F1710">
            <v>3.14</v>
          </cell>
        </row>
        <row r="1711">
          <cell r="A1711" t="str">
            <v>001.17.16820</v>
          </cell>
          <cell r="B1711" t="str">
            <v>Fornecimento e instalação de duto aereo liso com tampa de encaixe, galvanizado, com divisões tipo srs-50-0 (2.00x40.00x60.00x3000.00 mm) da sisa, valeman ou similar</v>
          </cell>
          <cell r="C1711" t="str">
            <v>UN</v>
          </cell>
          <cell r="D1711">
            <v>1</v>
          </cell>
          <cell r="E1711">
            <v>55.765099999999997</v>
          </cell>
          <cell r="F1711">
            <v>55.76</v>
          </cell>
        </row>
        <row r="1712">
          <cell r="A1712" t="str">
            <v>001.17.16840</v>
          </cell>
          <cell r="B1712" t="str">
            <v>Fornecimento e instalação de duto de alimentacao para rodapé tipo srs-3001-2 -(2.00x40.00x60.00x3000.00 mm) da sisa, valeman ou similar</v>
          </cell>
          <cell r="C1712" t="str">
            <v>UN</v>
          </cell>
          <cell r="D1712">
            <v>1</v>
          </cell>
          <cell r="E1712">
            <v>53.448</v>
          </cell>
          <cell r="F1712">
            <v>53.44</v>
          </cell>
        </row>
        <row r="1713">
          <cell r="A1713" t="str">
            <v>001.17.16860</v>
          </cell>
          <cell r="B1713" t="str">
            <v>Fornecimento e instalação de duto de alimentação para rodapé tipo srs-3001-3 (3.00x40.00x60.00x3000.00 mm) da sisa, valeman ou similar</v>
          </cell>
          <cell r="C1713" t="str">
            <v>UN</v>
          </cell>
          <cell r="D1713">
            <v>1</v>
          </cell>
          <cell r="E1713">
            <v>79.9833</v>
          </cell>
          <cell r="F1713">
            <v>79.98</v>
          </cell>
        </row>
        <row r="1714">
          <cell r="A1714" t="str">
            <v>001.17.16880</v>
          </cell>
          <cell r="B1714" t="str">
            <v>Fornecimento e instalação de suporte para tomada tipo srs 3007-3 - 3x40x60mm da sisa, valeman ou similar</v>
          </cell>
          <cell r="C1714" t="str">
            <v>UN</v>
          </cell>
          <cell r="D1714">
            <v>1</v>
          </cell>
          <cell r="E1714">
            <v>4.5711000000000004</v>
          </cell>
          <cell r="F1714">
            <v>4.57</v>
          </cell>
        </row>
        <row r="1715">
          <cell r="A1715" t="str">
            <v>001.17.16900</v>
          </cell>
          <cell r="B1715" t="str">
            <v>Fornecimento e instalação de terminal ref. 3008-3 tipo srs - 3.00x40.00x60.00mm da sisa, valeman ou similar</v>
          </cell>
          <cell r="C1715" t="str">
            <v>UN</v>
          </cell>
          <cell r="D1715">
            <v>1</v>
          </cell>
          <cell r="E1715">
            <v>4.4911000000000003</v>
          </cell>
          <cell r="F1715">
            <v>4.49</v>
          </cell>
        </row>
        <row r="1716">
          <cell r="A1716" t="str">
            <v>001.17.16920</v>
          </cell>
          <cell r="B1716" t="str">
            <v>Fornecimento e instalação de luva de acabamento tipo srs-3009-3 - 3.00x40.00x60.00 mm da sisa valeman ou similar</v>
          </cell>
          <cell r="C1716" t="str">
            <v>UN</v>
          </cell>
          <cell r="D1716">
            <v>1</v>
          </cell>
          <cell r="E1716">
            <v>5.3811</v>
          </cell>
          <cell r="F1716">
            <v>5.38</v>
          </cell>
        </row>
        <row r="1717">
          <cell r="A1717" t="str">
            <v>001.17.16940</v>
          </cell>
          <cell r="B1717" t="str">
            <v>Fornecimento e instalação de suporte para tomada tipo srs-3007-2 - (2.00x40.00x60.00x3000.00 mm) da sisa, valeman ou similar</v>
          </cell>
          <cell r="C1717" t="str">
            <v>UN</v>
          </cell>
          <cell r="D1717">
            <v>1</v>
          </cell>
          <cell r="E1717">
            <v>3.3673999999999999</v>
          </cell>
          <cell r="F1717">
            <v>3.36</v>
          </cell>
        </row>
        <row r="1718">
          <cell r="A1718" t="str">
            <v>001.17.16960</v>
          </cell>
          <cell r="B1718" t="str">
            <v>Fornecimento e instalação de caixa para tomada tipo srs-3008-2 da sisa, valeman ou similar</v>
          </cell>
          <cell r="C1718" t="str">
            <v>UN</v>
          </cell>
          <cell r="D1718">
            <v>1</v>
          </cell>
          <cell r="E1718">
            <v>4.5711000000000004</v>
          </cell>
          <cell r="F1718">
            <v>4.57</v>
          </cell>
        </row>
        <row r="1719">
          <cell r="A1719" t="str">
            <v>001.17.16980</v>
          </cell>
          <cell r="B1719" t="str">
            <v>Fornecimento e instalação de tee  horizontal 90º tipo srs-3005-2 da sisa, valeman ou similar</v>
          </cell>
          <cell r="C1719" t="str">
            <v>UN</v>
          </cell>
          <cell r="D1719">
            <v>1</v>
          </cell>
          <cell r="E1719">
            <v>23.648399999999999</v>
          </cell>
          <cell r="F1719">
            <v>23.64</v>
          </cell>
        </row>
        <row r="1720">
          <cell r="A1720" t="str">
            <v>001.17.17000</v>
          </cell>
          <cell r="B1720" t="str">
            <v>Fornecimento e instalação de tee reto tipo srs-271 da sisa, valeman ou similar</v>
          </cell>
          <cell r="C1720" t="str">
            <v>UN</v>
          </cell>
          <cell r="D1720">
            <v>1</v>
          </cell>
          <cell r="E1720">
            <v>16.648399999999999</v>
          </cell>
          <cell r="F1720">
            <v>16.64</v>
          </cell>
        </row>
        <row r="1721">
          <cell r="A1721" t="str">
            <v>001.17.17020</v>
          </cell>
          <cell r="B1721" t="str">
            <v>Fornecimento e instalação de parafuso cabeça panela - rosca soberba com bucha e arruela lisa tipo srs-520 da sisa, valeman ou similar</v>
          </cell>
          <cell r="C1721" t="str">
            <v>UN</v>
          </cell>
          <cell r="D1721">
            <v>1</v>
          </cell>
          <cell r="E1721">
            <v>0.72330000000000005</v>
          </cell>
          <cell r="F1721">
            <v>0.72</v>
          </cell>
        </row>
        <row r="1722">
          <cell r="A1722" t="str">
            <v>001.17.17040</v>
          </cell>
          <cell r="B1722" t="str">
            <v>Fornecimento e instalação de curva vertical interna 90º tipo srs-3002-2 da sisa, valeman ou similar</v>
          </cell>
          <cell r="C1722" t="str">
            <v>UN</v>
          </cell>
          <cell r="D1722">
            <v>1</v>
          </cell>
          <cell r="E1722">
            <v>15.8645</v>
          </cell>
          <cell r="F1722">
            <v>15.86</v>
          </cell>
        </row>
        <row r="1723">
          <cell r="A1723" t="str">
            <v>001.17.17060</v>
          </cell>
          <cell r="B1723" t="str">
            <v>Fornecimento e instalação de curva vertical externa 90º tipo srs-3003-2 da sisa, valeman ou similar</v>
          </cell>
          <cell r="C1723" t="str">
            <v>UN</v>
          </cell>
          <cell r="D1723">
            <v>1</v>
          </cell>
          <cell r="E1723">
            <v>15.8645</v>
          </cell>
          <cell r="F1723">
            <v>15.86</v>
          </cell>
        </row>
        <row r="1724">
          <cell r="A1724" t="str">
            <v>001.17.17080</v>
          </cell>
          <cell r="B1724" t="str">
            <v>Fornecimento e instalação de curva vertical externa tipo srs-253 da sisa ou similar</v>
          </cell>
          <cell r="C1724" t="str">
            <v>UN</v>
          </cell>
          <cell r="D1724">
            <v>1</v>
          </cell>
          <cell r="E1724">
            <v>15.8645</v>
          </cell>
          <cell r="F1724">
            <v>15.86</v>
          </cell>
        </row>
        <row r="1725">
          <cell r="A1725" t="str">
            <v>001.17.17100</v>
          </cell>
          <cell r="B1725" t="str">
            <v>Fornecimento e instalação de curva vertical interna 90º tipo srs-3012-2 da sisa, valeman ou similar</v>
          </cell>
          <cell r="C1725" t="str">
            <v>UN</v>
          </cell>
          <cell r="D1725">
            <v>1</v>
          </cell>
          <cell r="E1725">
            <v>14.794499999999999</v>
          </cell>
          <cell r="F1725">
            <v>14.79</v>
          </cell>
        </row>
        <row r="1726">
          <cell r="A1726" t="str">
            <v>001.17.17120</v>
          </cell>
          <cell r="B1726" t="str">
            <v>Fornecimento e instalação de curva vertical externa 90º tipo srs-3011-2 da sisa, valeman ou similar</v>
          </cell>
          <cell r="C1726" t="str">
            <v>UN</v>
          </cell>
          <cell r="D1726">
            <v>1</v>
          </cell>
          <cell r="E1726">
            <v>14.794499999999999</v>
          </cell>
          <cell r="F1726">
            <v>14.79</v>
          </cell>
        </row>
        <row r="1727">
          <cell r="A1727" t="str">
            <v>001.17.17140</v>
          </cell>
          <cell r="B1727" t="str">
            <v>Fornecimento e instalação de luva de acabamento tipo srs-3009-2 da sisa, valeman ou similar</v>
          </cell>
          <cell r="C1727" t="str">
            <v>UN</v>
          </cell>
          <cell r="D1727">
            <v>1</v>
          </cell>
          <cell r="E1727">
            <v>3.5674000000000001</v>
          </cell>
          <cell r="F1727">
            <v>3.56</v>
          </cell>
        </row>
        <row r="1728">
          <cell r="A1728" t="str">
            <v>001.17.17160</v>
          </cell>
          <cell r="B1728" t="str">
            <v>Fornecimento e instalação de terminal tipo srs-3006-2 da sisa, valeman ou similar</v>
          </cell>
          <cell r="C1728" t="str">
            <v>UN</v>
          </cell>
          <cell r="D1728">
            <v>1</v>
          </cell>
          <cell r="E1728">
            <v>2.9973999999999998</v>
          </cell>
          <cell r="F1728">
            <v>2.99</v>
          </cell>
        </row>
        <row r="1729">
          <cell r="A1729" t="str">
            <v>001.17.17180</v>
          </cell>
          <cell r="B1729" t="str">
            <v>Fornecimento e instalação de cabo tipo utp , categoria 5 24 awg - 4 pares</v>
          </cell>
          <cell r="C1729" t="str">
            <v>M</v>
          </cell>
          <cell r="D1729">
            <v>1</v>
          </cell>
          <cell r="E1729">
            <v>2.024</v>
          </cell>
          <cell r="F1729">
            <v>2.02</v>
          </cell>
        </row>
        <row r="1730">
          <cell r="A1730" t="str">
            <v>001.17.17200</v>
          </cell>
          <cell r="B1730" t="str">
            <v>Fornecimento e instalação de terminal rj-45</v>
          </cell>
          <cell r="C1730" t="str">
            <v>UN</v>
          </cell>
          <cell r="D1730">
            <v>1</v>
          </cell>
          <cell r="E1730">
            <v>2.8473999999999999</v>
          </cell>
          <cell r="F1730">
            <v>2.84</v>
          </cell>
        </row>
        <row r="1731">
          <cell r="A1731" t="str">
            <v>001.17.17220</v>
          </cell>
          <cell r="B1731" t="str">
            <v>Fornecimento e instalação de tomada tipo rj45</v>
          </cell>
          <cell r="C1731" t="str">
            <v>UN</v>
          </cell>
          <cell r="D1731">
            <v>1</v>
          </cell>
          <cell r="E1731">
            <v>11.171099999999999</v>
          </cell>
          <cell r="F1731">
            <v>11.17</v>
          </cell>
        </row>
        <row r="1732">
          <cell r="A1732" t="str">
            <v>001.17.17240</v>
          </cell>
          <cell r="B1732" t="str">
            <v>Revisão em ponto de energia c/ reaperto e substituição de fita isolante</v>
          </cell>
          <cell r="C1732" t="str">
            <v>PT</v>
          </cell>
          <cell r="D1732">
            <v>1</v>
          </cell>
          <cell r="E1732">
            <v>4.4172000000000002</v>
          </cell>
          <cell r="F1732">
            <v>4.41</v>
          </cell>
        </row>
        <row r="1733">
          <cell r="A1733" t="str">
            <v>001.17.17260</v>
          </cell>
          <cell r="B1733" t="str">
            <v>Fornecimento e substituição de espelho (ou placa) p/ tomada e/ou interruptor 4"x2"</v>
          </cell>
          <cell r="C1733" t="str">
            <v>UN</v>
          </cell>
          <cell r="D1733">
            <v>1</v>
          </cell>
          <cell r="E1733">
            <v>1.575</v>
          </cell>
          <cell r="F1733">
            <v>1.57</v>
          </cell>
        </row>
        <row r="1734">
          <cell r="A1734" t="str">
            <v>001.17.17280</v>
          </cell>
          <cell r="B1734" t="str">
            <v>Fornecimento e substituição de espelho (ou placa) p/ tomada e/ou interruptor 4"x4"</v>
          </cell>
          <cell r="C1734" t="str">
            <v>UN</v>
          </cell>
          <cell r="D1734">
            <v>1</v>
          </cell>
          <cell r="E1734">
            <v>2.9049999999999998</v>
          </cell>
          <cell r="F1734">
            <v>2.9</v>
          </cell>
        </row>
        <row r="1735">
          <cell r="A1735" t="str">
            <v>001.17.17300</v>
          </cell>
          <cell r="B1735" t="str">
            <v>Fornecimento e substituição de tomada simples universal com espelho</v>
          </cell>
          <cell r="C1735" t="str">
            <v>UN</v>
          </cell>
          <cell r="D1735">
            <v>1</v>
          </cell>
          <cell r="E1735">
            <v>5.6685999999999996</v>
          </cell>
          <cell r="F1735">
            <v>5.66</v>
          </cell>
        </row>
        <row r="1736">
          <cell r="A1736" t="str">
            <v>001.17.17320</v>
          </cell>
          <cell r="B1736" t="str">
            <v>Fornecimento e substituição de interruptor c/ uma tecla simples c/ espelho</v>
          </cell>
          <cell r="C1736" t="str">
            <v>UN</v>
          </cell>
          <cell r="D1736">
            <v>1</v>
          </cell>
          <cell r="E1736">
            <v>6.4686000000000003</v>
          </cell>
          <cell r="F1736">
            <v>6.46</v>
          </cell>
        </row>
        <row r="1737">
          <cell r="A1737" t="str">
            <v>001.17.17340</v>
          </cell>
          <cell r="B1737" t="str">
            <v>Fornecimento e substituição de interruptor c/ duas teclas simples c/ espelho</v>
          </cell>
          <cell r="C1737" t="str">
            <v>UN</v>
          </cell>
          <cell r="D1737">
            <v>1</v>
          </cell>
          <cell r="E1737">
            <v>7.8613</v>
          </cell>
          <cell r="F1737">
            <v>7.86</v>
          </cell>
        </row>
        <row r="1738">
          <cell r="A1738" t="str">
            <v>001.17.17360</v>
          </cell>
          <cell r="B1738" t="str">
            <v>Forencimento e substituição de interruptor c/ tres teclas simples c/ espelho</v>
          </cell>
          <cell r="C1738" t="str">
            <v>UN</v>
          </cell>
          <cell r="D1738">
            <v>1</v>
          </cell>
          <cell r="E1738">
            <v>13.935700000000001</v>
          </cell>
          <cell r="F1738">
            <v>13.93</v>
          </cell>
        </row>
        <row r="1739">
          <cell r="A1739" t="str">
            <v>001.17.17380</v>
          </cell>
          <cell r="B1739" t="str">
            <v>Fornecimento e substituição de interruptor c/ uma tecla paralela e espelho</v>
          </cell>
          <cell r="C1739" t="str">
            <v>UN</v>
          </cell>
          <cell r="D1739">
            <v>1</v>
          </cell>
          <cell r="E1739">
            <v>13.736599999999999</v>
          </cell>
          <cell r="F1739">
            <v>13.73</v>
          </cell>
        </row>
        <row r="1740">
          <cell r="A1740" t="str">
            <v>001.17.17400</v>
          </cell>
          <cell r="B1740" t="str">
            <v>Fornecimento e substituição de reator simples a.f.p./p.r. - 1x20 w</v>
          </cell>
          <cell r="C1740" t="str">
            <v>UN</v>
          </cell>
          <cell r="D1740">
            <v>1</v>
          </cell>
          <cell r="E1740">
            <v>19.089300000000001</v>
          </cell>
          <cell r="F1740">
            <v>19.079999999999998</v>
          </cell>
        </row>
        <row r="1741">
          <cell r="A1741" t="str">
            <v>001.17.17420</v>
          </cell>
          <cell r="B1741" t="str">
            <v>Fornecimento e substituição de reator simples a.f.p./p.r. - 1x40 w</v>
          </cell>
          <cell r="C1741" t="str">
            <v>UN</v>
          </cell>
          <cell r="D1741">
            <v>1</v>
          </cell>
          <cell r="E1741">
            <v>42.519300000000001</v>
          </cell>
          <cell r="F1741">
            <v>42.51</v>
          </cell>
        </row>
        <row r="1742">
          <cell r="A1742" t="str">
            <v>001.17.17440</v>
          </cell>
          <cell r="B1742" t="str">
            <v>Fornecimento e substituição de reator duplo a.f.p./p.r. - 2x20 w</v>
          </cell>
          <cell r="C1742" t="str">
            <v>UN</v>
          </cell>
          <cell r="D1742">
            <v>1</v>
          </cell>
          <cell r="E1742">
            <v>27.742999999999999</v>
          </cell>
          <cell r="F1742">
            <v>27.74</v>
          </cell>
        </row>
        <row r="1743">
          <cell r="A1743" t="str">
            <v>001.17.17460</v>
          </cell>
          <cell r="B1743" t="str">
            <v>Fornecimento e substituição de reator duplo a.f.p./p.r. - 2x40 w</v>
          </cell>
          <cell r="C1743" t="str">
            <v>UN</v>
          </cell>
          <cell r="D1743">
            <v>1</v>
          </cell>
          <cell r="E1743">
            <v>40.893000000000001</v>
          </cell>
          <cell r="F1743">
            <v>40.89</v>
          </cell>
        </row>
        <row r="1744">
          <cell r="A1744" t="str">
            <v>001.17.17480</v>
          </cell>
          <cell r="B1744" t="str">
            <v>Fornecimento e substituição de lâmpada incandescente de 60 w</v>
          </cell>
          <cell r="C1744" t="str">
            <v>UN</v>
          </cell>
          <cell r="D1744">
            <v>1</v>
          </cell>
          <cell r="E1744">
            <v>2.0036999999999998</v>
          </cell>
          <cell r="F1744">
            <v>2</v>
          </cell>
        </row>
        <row r="1745">
          <cell r="A1745" t="str">
            <v>001.17.17500</v>
          </cell>
          <cell r="B1745" t="str">
            <v>Fornecimento e substituição de lâmpada incandescente de 100 w</v>
          </cell>
          <cell r="C1745" t="str">
            <v>UN</v>
          </cell>
          <cell r="D1745">
            <v>1</v>
          </cell>
          <cell r="E1745">
            <v>2.3237000000000001</v>
          </cell>
          <cell r="F1745">
            <v>2.3199999999999998</v>
          </cell>
        </row>
        <row r="1746">
          <cell r="A1746" t="str">
            <v>001.17.17520</v>
          </cell>
          <cell r="B1746" t="str">
            <v>Fornecimento e substituição de lâmpada fluorescente de 20 w</v>
          </cell>
          <cell r="C1746" t="str">
            <v>UN</v>
          </cell>
          <cell r="D1746">
            <v>1</v>
          </cell>
          <cell r="E1746">
            <v>4.4036999999999997</v>
          </cell>
          <cell r="F1746">
            <v>4.4000000000000004</v>
          </cell>
        </row>
        <row r="1747">
          <cell r="A1747" t="str">
            <v>001.17.17540</v>
          </cell>
          <cell r="B1747" t="str">
            <v>Fornecimento e substituição de lâmpada fluorescente de 40 w</v>
          </cell>
          <cell r="C1747" t="str">
            <v>UN</v>
          </cell>
          <cell r="D1747">
            <v>1</v>
          </cell>
          <cell r="E1747">
            <v>4.4036999999999997</v>
          </cell>
          <cell r="F1747">
            <v>4.4000000000000004</v>
          </cell>
        </row>
        <row r="1748">
          <cell r="A1748" t="str">
            <v>001.17.17560</v>
          </cell>
          <cell r="B1748" t="str">
            <v>Fornecimento e substituição de disjuntor monopolar de 15 a</v>
          </cell>
          <cell r="C1748" t="str">
            <v>UN</v>
          </cell>
          <cell r="D1748">
            <v>1</v>
          </cell>
          <cell r="E1748">
            <v>7.7445000000000004</v>
          </cell>
          <cell r="F1748">
            <v>7.74</v>
          </cell>
        </row>
        <row r="1749">
          <cell r="A1749" t="str">
            <v>001.17.17580</v>
          </cell>
          <cell r="B1749" t="str">
            <v>Fornecimento e substituição de disjuntor monopolar de 20 a</v>
          </cell>
          <cell r="C1749" t="str">
            <v>UN</v>
          </cell>
          <cell r="D1749">
            <v>1</v>
          </cell>
          <cell r="E1749">
            <v>7.7445000000000004</v>
          </cell>
          <cell r="F1749">
            <v>7.74</v>
          </cell>
        </row>
        <row r="1750">
          <cell r="A1750" t="str">
            <v>001.17.17600</v>
          </cell>
          <cell r="B1750" t="str">
            <v>Fornecimento e substituição de disjuntor monopolar de 30 a</v>
          </cell>
          <cell r="C1750" t="str">
            <v>UN</v>
          </cell>
          <cell r="D1750">
            <v>1</v>
          </cell>
          <cell r="E1750">
            <v>7.7445000000000004</v>
          </cell>
          <cell r="F1750">
            <v>7.74</v>
          </cell>
        </row>
        <row r="1751">
          <cell r="A1751" t="str">
            <v>001.17.17620</v>
          </cell>
          <cell r="B1751" t="str">
            <v>Fornecimento e substituição de disjuntor monopolar de 40 a</v>
          </cell>
          <cell r="C1751" t="str">
            <v>UN</v>
          </cell>
          <cell r="D1751">
            <v>1</v>
          </cell>
          <cell r="E1751">
            <v>10.5945</v>
          </cell>
          <cell r="F1751">
            <v>10.59</v>
          </cell>
        </row>
        <row r="1752">
          <cell r="A1752" t="str">
            <v>001.17.17640</v>
          </cell>
          <cell r="B1752" t="str">
            <v>Fornecimento e substituição de disjuntor monopolar de 50 a</v>
          </cell>
          <cell r="C1752" t="str">
            <v>UN</v>
          </cell>
          <cell r="D1752">
            <v>1</v>
          </cell>
          <cell r="E1752">
            <v>10.5945</v>
          </cell>
          <cell r="F1752">
            <v>10.59</v>
          </cell>
        </row>
        <row r="1753">
          <cell r="A1753" t="str">
            <v>001.17.17660</v>
          </cell>
          <cell r="B1753" t="str">
            <v>Fornecimento e substituição de disjuntor bipolar de 15 a</v>
          </cell>
          <cell r="C1753" t="str">
            <v>UN</v>
          </cell>
          <cell r="D1753">
            <v>1</v>
          </cell>
          <cell r="E1753">
            <v>34.939300000000003</v>
          </cell>
          <cell r="F1753">
            <v>34.93</v>
          </cell>
        </row>
        <row r="1754">
          <cell r="A1754" t="str">
            <v>001.17.17680</v>
          </cell>
          <cell r="B1754" t="str">
            <v>Fornecimento e substituição de disjuntor bipolar de 20 a</v>
          </cell>
          <cell r="C1754" t="str">
            <v>UN</v>
          </cell>
          <cell r="D1754">
            <v>1</v>
          </cell>
          <cell r="E1754">
            <v>34.939300000000003</v>
          </cell>
          <cell r="F1754">
            <v>34.93</v>
          </cell>
        </row>
        <row r="1755">
          <cell r="A1755" t="str">
            <v>001.17.17700</v>
          </cell>
          <cell r="B1755" t="str">
            <v>Fornecimento e substituição de disjuntor bipolar de 30 a</v>
          </cell>
          <cell r="C1755" t="str">
            <v>UN</v>
          </cell>
          <cell r="D1755">
            <v>1</v>
          </cell>
          <cell r="E1755">
            <v>34.939300000000003</v>
          </cell>
          <cell r="F1755">
            <v>34.93</v>
          </cell>
        </row>
        <row r="1756">
          <cell r="A1756" t="str">
            <v>001.17.17720</v>
          </cell>
          <cell r="B1756" t="str">
            <v>Fornecimento e substituição de disjuntor bipolar de 40 a</v>
          </cell>
          <cell r="C1756" t="str">
            <v>UN</v>
          </cell>
          <cell r="D1756">
            <v>1</v>
          </cell>
          <cell r="E1756">
            <v>34.939300000000003</v>
          </cell>
          <cell r="F1756">
            <v>34.93</v>
          </cell>
        </row>
        <row r="1757">
          <cell r="A1757" t="str">
            <v>001.17.17740</v>
          </cell>
          <cell r="B1757" t="str">
            <v>Fornecimento e substituição de disjuntor bipolar de 50 a</v>
          </cell>
          <cell r="C1757" t="str">
            <v>UN</v>
          </cell>
          <cell r="D1757">
            <v>1</v>
          </cell>
          <cell r="E1757">
            <v>34.939300000000003</v>
          </cell>
          <cell r="F1757">
            <v>34.93</v>
          </cell>
        </row>
        <row r="1758">
          <cell r="A1758" t="str">
            <v>001.17.17760</v>
          </cell>
          <cell r="B1758" t="str">
            <v>Fornecimento e substituição de disjuntor tripolar de 15 a</v>
          </cell>
          <cell r="C1758" t="str">
            <v>UN</v>
          </cell>
          <cell r="D1758">
            <v>1</v>
          </cell>
          <cell r="E1758">
            <v>41.530299999999997</v>
          </cell>
          <cell r="F1758">
            <v>41.53</v>
          </cell>
        </row>
        <row r="1759">
          <cell r="A1759" t="str">
            <v>001.17.17780</v>
          </cell>
          <cell r="B1759" t="str">
            <v>Fornecimento e substituição de disjuntor tripolar de 20 a</v>
          </cell>
          <cell r="C1759" t="str">
            <v>UN</v>
          </cell>
          <cell r="D1759">
            <v>1</v>
          </cell>
          <cell r="E1759">
            <v>41.530299999999997</v>
          </cell>
          <cell r="F1759">
            <v>41.53</v>
          </cell>
        </row>
        <row r="1760">
          <cell r="A1760" t="str">
            <v>001.17.17800</v>
          </cell>
          <cell r="B1760" t="str">
            <v>Fornecimento e substituição de disjuntor tripolar de 30 a</v>
          </cell>
          <cell r="C1760" t="str">
            <v>UN</v>
          </cell>
          <cell r="D1760">
            <v>1</v>
          </cell>
          <cell r="E1760">
            <v>40.506599999999999</v>
          </cell>
          <cell r="F1760">
            <v>40.5</v>
          </cell>
        </row>
        <row r="1761">
          <cell r="A1761" t="str">
            <v>001.17.17820</v>
          </cell>
          <cell r="B1761" t="str">
            <v>Fornecimento e substituição de disjuntor tripolar de 40 a</v>
          </cell>
          <cell r="C1761" t="str">
            <v>UN</v>
          </cell>
          <cell r="D1761">
            <v>1</v>
          </cell>
          <cell r="E1761">
            <v>41.530299999999997</v>
          </cell>
          <cell r="F1761">
            <v>41.53</v>
          </cell>
        </row>
        <row r="1762">
          <cell r="A1762" t="str">
            <v>001.17.17840</v>
          </cell>
          <cell r="B1762" t="str">
            <v>Fornecimento e substituição de disjuntor tripolar de 50 a</v>
          </cell>
          <cell r="C1762" t="str">
            <v>UN</v>
          </cell>
          <cell r="D1762">
            <v>1</v>
          </cell>
          <cell r="E1762">
            <v>41.530299999999997</v>
          </cell>
          <cell r="F1762">
            <v>41.53</v>
          </cell>
        </row>
        <row r="1763">
          <cell r="A1763" t="str">
            <v>001.17.17860</v>
          </cell>
          <cell r="B1763" t="str">
            <v>Fornecimento e substituição de disjuntor tripolar de 70 a</v>
          </cell>
          <cell r="C1763" t="str">
            <v>UN</v>
          </cell>
          <cell r="D1763">
            <v>1</v>
          </cell>
          <cell r="E1763">
            <v>77.160300000000007</v>
          </cell>
          <cell r="F1763">
            <v>77.16</v>
          </cell>
        </row>
        <row r="1764">
          <cell r="A1764" t="str">
            <v>001.17.17880</v>
          </cell>
          <cell r="B1764" t="str">
            <v>Fornecimento e substituição de disjuntor tripolar de 90 a</v>
          </cell>
          <cell r="C1764" t="str">
            <v>UN</v>
          </cell>
          <cell r="D1764">
            <v>1</v>
          </cell>
          <cell r="E1764">
            <v>77.160300000000007</v>
          </cell>
          <cell r="F1764">
            <v>77.16</v>
          </cell>
        </row>
        <row r="1765">
          <cell r="A1765" t="str">
            <v>001.17.17900</v>
          </cell>
          <cell r="B1765" t="str">
            <v>Fornecimento e substituição de disjuntor tripolar de 100 a</v>
          </cell>
          <cell r="C1765" t="str">
            <v>UN</v>
          </cell>
          <cell r="D1765">
            <v>1</v>
          </cell>
          <cell r="E1765">
            <v>77.160300000000007</v>
          </cell>
          <cell r="F1765">
            <v>77.16</v>
          </cell>
        </row>
        <row r="1766">
          <cell r="A1766" t="str">
            <v>001.18</v>
          </cell>
          <cell r="B1766" t="str">
            <v>INSTALAÇÕES HIDRO-SANITÁRIAS E INCÊNDIO</v>
          </cell>
          <cell r="E1766">
            <v>88951.992199999993</v>
          </cell>
        </row>
        <row r="1767">
          <cell r="A1767" t="str">
            <v>001.18.00020</v>
          </cell>
          <cell r="B1767" t="str">
            <v>Fornecimento e instalação de tubos de pvc rígido tigre serie a t abela ii com juntas rosqueáveis em barras de 6 m com diâmetro 6.00 pol</v>
          </cell>
          <cell r="C1767" t="str">
            <v>ML</v>
          </cell>
          <cell r="D1767">
            <v>1</v>
          </cell>
          <cell r="E1767">
            <v>44.3142</v>
          </cell>
          <cell r="F1767">
            <v>44.31</v>
          </cell>
        </row>
        <row r="1768">
          <cell r="A1768" t="str">
            <v>001.18.00040</v>
          </cell>
          <cell r="B1768" t="str">
            <v>Fornecimento e instalação de tubos de pvc rígido tigre serie a t abela ii com juntas rosqueáveis em barras de 6 m com diâmetro 4.00 pol</v>
          </cell>
          <cell r="C1768" t="str">
            <v>ML</v>
          </cell>
          <cell r="D1768">
            <v>1</v>
          </cell>
          <cell r="E1768">
            <v>36.960099999999997</v>
          </cell>
          <cell r="F1768">
            <v>36.96</v>
          </cell>
        </row>
        <row r="1769">
          <cell r="A1769" t="str">
            <v>001.18.00060</v>
          </cell>
          <cell r="B1769" t="str">
            <v>Fornecimento e instalação de tubos de pvc rígido tigre serie a t abela ii com juntas rosqueáveis em barras de 6 m com diâmetro 3.00 pol</v>
          </cell>
          <cell r="C1769" t="str">
            <v>ML</v>
          </cell>
          <cell r="D1769">
            <v>1</v>
          </cell>
          <cell r="E1769">
            <v>30.039200000000001</v>
          </cell>
          <cell r="F1769">
            <v>30.03</v>
          </cell>
        </row>
        <row r="1770">
          <cell r="A1770" t="str">
            <v>001.18.00080</v>
          </cell>
          <cell r="B1770" t="str">
            <v>Fornecimento e instalação de tubos de pvc rígido tigre serie a t abela ii com juntas rosqueáveis em barras de 6 m com diâmetro 2.5 pol</v>
          </cell>
          <cell r="C1770" t="str">
            <v>ML</v>
          </cell>
          <cell r="D1770">
            <v>1</v>
          </cell>
          <cell r="E1770">
            <v>33.159100000000002</v>
          </cell>
          <cell r="F1770">
            <v>33.15</v>
          </cell>
        </row>
        <row r="1771">
          <cell r="A1771" t="str">
            <v>001.18.00100</v>
          </cell>
          <cell r="B1771" t="str">
            <v>Fornecimento e instalação de tubos de pvc rígido tigre serie a t abela ii com juntas rosqueáveis em barras de 6 m com diâmetro 2.00 pol</v>
          </cell>
          <cell r="C1771" t="str">
            <v>ML</v>
          </cell>
          <cell r="D1771">
            <v>1</v>
          </cell>
          <cell r="E1771">
            <v>14.2715</v>
          </cell>
          <cell r="F1771">
            <v>14.27</v>
          </cell>
        </row>
        <row r="1772">
          <cell r="A1772" t="str">
            <v>001.18.00120</v>
          </cell>
          <cell r="B1772" t="str">
            <v>Fornecimento e instalação de tubos de pvc rígido tigre serie a t abela ii com juntas rosqueáveis em barras de 6 m com diâmetro 1.50 pol</v>
          </cell>
          <cell r="C1772" t="str">
            <v>ML</v>
          </cell>
          <cell r="D1772">
            <v>1</v>
          </cell>
          <cell r="E1772">
            <v>10.712999999999999</v>
          </cell>
          <cell r="F1772">
            <v>10.71</v>
          </cell>
        </row>
        <row r="1773">
          <cell r="A1773" t="str">
            <v>001.18.00140</v>
          </cell>
          <cell r="B1773" t="str">
            <v>Fornecimento e instalação de tubos de pvc rígido tigre serie a t abela ii com juntas rosqueáveis em barras de 6 m com diâmetro 11/4 pol</v>
          </cell>
          <cell r="C1773" t="str">
            <v>ML</v>
          </cell>
          <cell r="D1773">
            <v>1</v>
          </cell>
          <cell r="E1773">
            <v>10.098599999999999</v>
          </cell>
          <cell r="F1773">
            <v>10.09</v>
          </cell>
        </row>
        <row r="1774">
          <cell r="A1774" t="str">
            <v>001.18.00160</v>
          </cell>
          <cell r="B1774" t="str">
            <v>Fornecimento e instalação de tubos de pvc rígido tigre serie a t abela ii com juntas rosqueáveis em barras de 6 m com diâmetro 1.00 pol</v>
          </cell>
          <cell r="C1774" t="str">
            <v>ML</v>
          </cell>
          <cell r="D1774">
            <v>1</v>
          </cell>
          <cell r="E1774">
            <v>7.6509</v>
          </cell>
          <cell r="F1774">
            <v>7.65</v>
          </cell>
        </row>
        <row r="1775">
          <cell r="A1775" t="str">
            <v>001.18.00180</v>
          </cell>
          <cell r="B1775" t="str">
            <v>Fornecimento e instalação de tubos de pvc rígido tigre serie a t abela ii com juntas rosqueáveis em barras de 6 m com diâmetro 3/4 pol</v>
          </cell>
          <cell r="C1775" t="str">
            <v>ML</v>
          </cell>
          <cell r="D1775">
            <v>1</v>
          </cell>
          <cell r="E1775">
            <v>3.7606999999999999</v>
          </cell>
          <cell r="F1775">
            <v>3.76</v>
          </cell>
        </row>
        <row r="1776">
          <cell r="A1776" t="str">
            <v>001.18.00200</v>
          </cell>
          <cell r="B1776" t="str">
            <v>Fornecimento e instalação de tubos de pvc rígido tigre serie a t abela ii com juntas rosqueáveis em barras de 6 m com diâmetro 1/2 pol</v>
          </cell>
          <cell r="C1776" t="str">
            <v>ML</v>
          </cell>
          <cell r="D1776">
            <v>1</v>
          </cell>
          <cell r="E1776">
            <v>3.9070999999999998</v>
          </cell>
          <cell r="F1776">
            <v>3.9</v>
          </cell>
        </row>
        <row r="1777">
          <cell r="A1777" t="str">
            <v>001.18.00220</v>
          </cell>
          <cell r="B1777" t="str">
            <v>Tubo de pvc rígido soldável marrom em barra de 6 m diâmetro 110mm (4) pol</v>
          </cell>
          <cell r="C1777" t="str">
            <v>M</v>
          </cell>
          <cell r="D1777">
            <v>1</v>
          </cell>
          <cell r="E1777">
            <v>31.852799999999998</v>
          </cell>
          <cell r="F1777">
            <v>31.85</v>
          </cell>
        </row>
        <row r="1778">
          <cell r="A1778" t="str">
            <v>001.18.00240</v>
          </cell>
          <cell r="B1778" t="str">
            <v>Tubo de pvc rígido soldável marrom em barra de 6 m diâmetro 85mm (3) pol</v>
          </cell>
          <cell r="C1778" t="str">
            <v>M</v>
          </cell>
          <cell r="D1778">
            <v>1</v>
          </cell>
          <cell r="E1778">
            <v>27.000699999999998</v>
          </cell>
          <cell r="F1778">
            <v>27</v>
          </cell>
        </row>
        <row r="1779">
          <cell r="A1779" t="str">
            <v>001.18.00260</v>
          </cell>
          <cell r="B1779" t="str">
            <v>Tubo de pvc rígido soldável marrom em barra de 6 m diâmetro 75mm (2.5) pol</v>
          </cell>
          <cell r="C1779" t="str">
            <v>M</v>
          </cell>
          <cell r="D1779">
            <v>1</v>
          </cell>
          <cell r="E1779">
            <v>20.307600000000001</v>
          </cell>
          <cell r="F1779">
            <v>20.3</v>
          </cell>
        </row>
        <row r="1780">
          <cell r="A1780" t="str">
            <v>001.18.00280</v>
          </cell>
          <cell r="B1780" t="str">
            <v>Tubo de pvc rígido soldável marrom em barra de 6 m diâmetro 60mm (2) pl</v>
          </cell>
          <cell r="C1780" t="str">
            <v>M</v>
          </cell>
          <cell r="D1780">
            <v>1</v>
          </cell>
          <cell r="E1780">
            <v>14.248200000000001</v>
          </cell>
          <cell r="F1780">
            <v>14.24</v>
          </cell>
        </row>
        <row r="1781">
          <cell r="A1781" t="str">
            <v>001.18.00300</v>
          </cell>
          <cell r="B1781" t="str">
            <v>Tubo de pvc rígido soldável marrom em barra de 6 m diâmetro 50mm (1.5) pol</v>
          </cell>
          <cell r="C1781" t="str">
            <v>M</v>
          </cell>
          <cell r="D1781">
            <v>1</v>
          </cell>
          <cell r="E1781">
            <v>7.4724000000000004</v>
          </cell>
          <cell r="F1781">
            <v>7.47</v>
          </cell>
        </row>
        <row r="1782">
          <cell r="A1782" t="str">
            <v>001.18.00320</v>
          </cell>
          <cell r="B1782" t="str">
            <v>Tubo de pvc rígido soldável marrom em barra de 6 m diâmetro 40mm (1.1/4) pol</v>
          </cell>
          <cell r="C1782" t="str">
            <v>M</v>
          </cell>
          <cell r="D1782">
            <v>1</v>
          </cell>
          <cell r="E1782">
            <v>7.0473999999999997</v>
          </cell>
          <cell r="F1782">
            <v>7.04</v>
          </cell>
        </row>
        <row r="1783">
          <cell r="A1783" t="str">
            <v>001.18.00340</v>
          </cell>
          <cell r="B1783" t="str">
            <v>Tubo de pvc rígido soldável marrom em barra de 6 m diâmetro 32mm (1) pol</v>
          </cell>
          <cell r="C1783" t="str">
            <v>M</v>
          </cell>
          <cell r="D1783">
            <v>1</v>
          </cell>
          <cell r="E1783">
            <v>5.3955000000000002</v>
          </cell>
          <cell r="F1783">
            <v>5.39</v>
          </cell>
        </row>
        <row r="1784">
          <cell r="A1784" t="str">
            <v>001.18.00360</v>
          </cell>
          <cell r="B1784" t="str">
            <v>Tubo de pvc rígido sodável marrom em barra de 6 m diâmetro 25mm (3/4) pol</v>
          </cell>
          <cell r="C1784" t="str">
            <v>M</v>
          </cell>
          <cell r="D1784">
            <v>1</v>
          </cell>
          <cell r="E1784">
            <v>2.3252999999999999</v>
          </cell>
          <cell r="F1784">
            <v>2.3199999999999998</v>
          </cell>
        </row>
        <row r="1785">
          <cell r="A1785" t="str">
            <v>001.18.00380</v>
          </cell>
          <cell r="B1785" t="str">
            <v>Tubo de pvc rígido soldável marrom em barra de 6 m diâmetro 20mm (1/2) pol</v>
          </cell>
          <cell r="C1785" t="str">
            <v>M</v>
          </cell>
          <cell r="D1785">
            <v>1</v>
          </cell>
          <cell r="E1785">
            <v>2.0569000000000002</v>
          </cell>
          <cell r="F1785">
            <v>2.0499999999999998</v>
          </cell>
        </row>
        <row r="1786">
          <cell r="A1786" t="str">
            <v>001.18.00400</v>
          </cell>
          <cell r="B1786" t="str">
            <v>Tubos de ferro galvanizado em barra de 6 m diâmetro 4 pol</v>
          </cell>
          <cell r="C1786" t="str">
            <v>ML</v>
          </cell>
          <cell r="D1786">
            <v>1</v>
          </cell>
          <cell r="E1786">
            <v>69.350800000000007</v>
          </cell>
          <cell r="F1786">
            <v>69.349999999999994</v>
          </cell>
        </row>
        <row r="1787">
          <cell r="A1787" t="str">
            <v>001.18.00420</v>
          </cell>
          <cell r="B1787" t="str">
            <v>Tubos de ferro galvanizado em barra de 6 m diâmetro 3 pol</v>
          </cell>
          <cell r="C1787" t="str">
            <v>ML</v>
          </cell>
          <cell r="D1787">
            <v>1</v>
          </cell>
          <cell r="E1787">
            <v>50.524799999999999</v>
          </cell>
          <cell r="F1787">
            <v>50.52</v>
          </cell>
        </row>
        <row r="1788">
          <cell r="A1788" t="str">
            <v>001.18.00440</v>
          </cell>
          <cell r="B1788" t="str">
            <v>Tubos de ferro galvanizado em barra de 6 m diâmetro 2.5 pol</v>
          </cell>
          <cell r="C1788" t="str">
            <v>ML</v>
          </cell>
          <cell r="D1788">
            <v>1</v>
          </cell>
          <cell r="E1788">
            <v>42.185099999999998</v>
          </cell>
          <cell r="F1788">
            <v>42.18</v>
          </cell>
        </row>
        <row r="1789">
          <cell r="A1789" t="str">
            <v>001.18.00460</v>
          </cell>
          <cell r="B1789" t="str">
            <v>Tubos de ferro galvanizado em barra de 6 m diâmetro 2 pol</v>
          </cell>
          <cell r="C1789" t="str">
            <v>ML</v>
          </cell>
          <cell r="D1789">
            <v>1</v>
          </cell>
          <cell r="E1789">
            <v>30.9436</v>
          </cell>
          <cell r="F1789">
            <v>30.94</v>
          </cell>
        </row>
        <row r="1790">
          <cell r="A1790" t="str">
            <v>001.18.00480</v>
          </cell>
          <cell r="B1790" t="str">
            <v>Tubos de ferro galvanizado em barra de 6 m diâmetro 1.5 pol</v>
          </cell>
          <cell r="C1790" t="str">
            <v>ML</v>
          </cell>
          <cell r="D1790">
            <v>1</v>
          </cell>
          <cell r="E1790">
            <v>25.4129</v>
          </cell>
          <cell r="F1790">
            <v>25.41</v>
          </cell>
        </row>
        <row r="1791">
          <cell r="A1791" t="str">
            <v>001.18.00500</v>
          </cell>
          <cell r="B1791" t="str">
            <v>Tubos de ferro galvanizado em barra de 6 m diâmetro 1 1/4 pol</v>
          </cell>
          <cell r="C1791" t="str">
            <v>ML</v>
          </cell>
          <cell r="D1791">
            <v>1</v>
          </cell>
          <cell r="E1791">
            <v>19.528700000000001</v>
          </cell>
          <cell r="F1791">
            <v>19.52</v>
          </cell>
        </row>
        <row r="1792">
          <cell r="A1792" t="str">
            <v>001.18.00520</v>
          </cell>
          <cell r="B1792" t="str">
            <v>Tubos de ferro galvanizado em barra de 6 m diâmetro 1 pol</v>
          </cell>
          <cell r="C1792" t="str">
            <v>ML</v>
          </cell>
          <cell r="D1792">
            <v>1</v>
          </cell>
          <cell r="E1792">
            <v>14.5716</v>
          </cell>
          <cell r="F1792">
            <v>14.57</v>
          </cell>
        </row>
        <row r="1793">
          <cell r="A1793" t="str">
            <v>001.18.00540</v>
          </cell>
          <cell r="B1793" t="str">
            <v>Tubos de ferro galvanizado em barra de 6 m diâmetro 3/4 pol</v>
          </cell>
          <cell r="C1793" t="str">
            <v>ML</v>
          </cell>
          <cell r="D1793">
            <v>1</v>
          </cell>
          <cell r="E1793">
            <v>10.8215</v>
          </cell>
          <cell r="F1793">
            <v>10.82</v>
          </cell>
        </row>
        <row r="1794">
          <cell r="A1794" t="str">
            <v>001.18.00560</v>
          </cell>
          <cell r="B1794" t="str">
            <v>Tubos de ferro galvanizado em barra de 6 m diâmetro 1/2 pol</v>
          </cell>
          <cell r="C1794" t="str">
            <v>ML</v>
          </cell>
          <cell r="D1794">
            <v>1</v>
          </cell>
          <cell r="E1794">
            <v>8.5815999999999999</v>
          </cell>
          <cell r="F1794">
            <v>8.58</v>
          </cell>
        </row>
        <row r="1795">
          <cell r="A1795" t="str">
            <v>001.18.00580</v>
          </cell>
          <cell r="B1795" t="str">
            <v>Abertura e enchimento de rasgos na alvenaria para passagem de canalização diâmetro 1/2 à 1 pol</v>
          </cell>
          <cell r="C1795" t="str">
            <v>ML</v>
          </cell>
          <cell r="D1795">
            <v>1</v>
          </cell>
          <cell r="E1795">
            <v>2.9767000000000001</v>
          </cell>
          <cell r="F1795">
            <v>2.97</v>
          </cell>
        </row>
        <row r="1796">
          <cell r="A1796" t="str">
            <v>001.18.00600</v>
          </cell>
          <cell r="B1796" t="str">
            <v>Abertura e enchimento de rasgos na alvenaria para passagem de canalização diâmetro 1 1/4 à 2 pol</v>
          </cell>
          <cell r="C1796" t="str">
            <v>ML</v>
          </cell>
          <cell r="D1796">
            <v>1</v>
          </cell>
          <cell r="E1796">
            <v>4.4222999999999999</v>
          </cell>
          <cell r="F1796">
            <v>4.42</v>
          </cell>
        </row>
        <row r="1797">
          <cell r="A1797" t="str">
            <v>001.18.00620</v>
          </cell>
          <cell r="B1797" t="str">
            <v>Abertura e enchimento de rasgos na alvenaria para passagem de canalização diâmetro 2.5 à 4 pol</v>
          </cell>
          <cell r="C1797" t="str">
            <v>ML</v>
          </cell>
          <cell r="D1797">
            <v>1</v>
          </cell>
          <cell r="E1797">
            <v>6.6608000000000001</v>
          </cell>
          <cell r="F1797">
            <v>6.66</v>
          </cell>
        </row>
        <row r="1798">
          <cell r="A1798" t="str">
            <v>001.18.00640</v>
          </cell>
          <cell r="B1798" t="str">
            <v>Abertura e enchimento de rasgos no concreto para passagem de canalização diâmetro de 1/2 à 1 pol</v>
          </cell>
          <cell r="C1798" t="str">
            <v>ML</v>
          </cell>
          <cell r="D1798">
            <v>1</v>
          </cell>
          <cell r="E1798">
            <v>5.7542999999999997</v>
          </cell>
          <cell r="F1798">
            <v>5.75</v>
          </cell>
        </row>
        <row r="1799">
          <cell r="A1799" t="str">
            <v>001.18.00660</v>
          </cell>
          <cell r="B1799" t="str">
            <v>Abertura e enchimento de rasgos no concreto para passagem de canalização diâmetro 1 1/4 à 2 pol</v>
          </cell>
          <cell r="C1799" t="str">
            <v>ML</v>
          </cell>
          <cell r="D1799">
            <v>1</v>
          </cell>
          <cell r="E1799">
            <v>8.6121999999999996</v>
          </cell>
          <cell r="F1799">
            <v>8.61</v>
          </cell>
        </row>
        <row r="1800">
          <cell r="A1800" t="str">
            <v>001.18.00680</v>
          </cell>
          <cell r="B1800" t="str">
            <v>Abertura e enchimento de rasgos no concreto para passagem de canalização diâmetro 2 1/2 à 4 pol</v>
          </cell>
          <cell r="C1800" t="str">
            <v>ML</v>
          </cell>
          <cell r="D1800">
            <v>1</v>
          </cell>
          <cell r="E1800">
            <v>13.481</v>
          </cell>
          <cell r="F1800">
            <v>13.48</v>
          </cell>
        </row>
        <row r="1801">
          <cell r="A1801" t="str">
            <v>001.18.00700</v>
          </cell>
          <cell r="B1801" t="str">
            <v>Joelho 90º de pvc rígido para tubo de pvc rosqueável marca tigre 4 pol</v>
          </cell>
          <cell r="C1801" t="str">
            <v>UN</v>
          </cell>
          <cell r="D1801">
            <v>1</v>
          </cell>
          <cell r="E1801">
            <v>40.6464</v>
          </cell>
          <cell r="F1801">
            <v>40.64</v>
          </cell>
        </row>
        <row r="1802">
          <cell r="A1802" t="str">
            <v>001.18.00720</v>
          </cell>
          <cell r="B1802" t="str">
            <v>Joelho 90º de pvc rígido para tubo de pvc rosqueável marca tigre 3 pol</v>
          </cell>
          <cell r="C1802" t="str">
            <v>UN</v>
          </cell>
          <cell r="D1802">
            <v>1</v>
          </cell>
          <cell r="E1802">
            <v>21.617599999999999</v>
          </cell>
          <cell r="F1802">
            <v>21.61</v>
          </cell>
        </row>
        <row r="1803">
          <cell r="A1803" t="str">
            <v>001.18.00740</v>
          </cell>
          <cell r="B1803" t="str">
            <v>Joelho 90º de pvc rígido para tubo de pvc rosqueável marca tigre 2 1/2 pol</v>
          </cell>
          <cell r="C1803" t="str">
            <v>UN</v>
          </cell>
          <cell r="D1803">
            <v>1</v>
          </cell>
          <cell r="E1803">
            <v>14.2576</v>
          </cell>
          <cell r="F1803">
            <v>14.25</v>
          </cell>
        </row>
        <row r="1804">
          <cell r="A1804" t="str">
            <v>001.18.00760</v>
          </cell>
          <cell r="B1804" t="str">
            <v>Joelho 90º de pvc rígido para tubo de pvc rosqueável marca tigre 2 pol</v>
          </cell>
          <cell r="C1804" t="str">
            <v>UN</v>
          </cell>
          <cell r="D1804">
            <v>1</v>
          </cell>
          <cell r="E1804">
            <v>12.7761</v>
          </cell>
          <cell r="F1804">
            <v>12.77</v>
          </cell>
        </row>
        <row r="1805">
          <cell r="A1805" t="str">
            <v>001.18.00780</v>
          </cell>
          <cell r="B1805" t="str">
            <v>Joelho 90º de pvc rígido para tubo de pvc rosqueável marca tigre 1 1/2 pol</v>
          </cell>
          <cell r="C1805" t="str">
            <v>UN</v>
          </cell>
          <cell r="D1805">
            <v>1</v>
          </cell>
          <cell r="E1805">
            <v>6.8261000000000003</v>
          </cell>
          <cell r="F1805">
            <v>6.82</v>
          </cell>
        </row>
        <row r="1806">
          <cell r="A1806" t="str">
            <v>001.18.00800</v>
          </cell>
          <cell r="B1806" t="str">
            <v>Joelho 90º de pvc rígido para tubo de pvc rosqueável marca tigre 1 1/4 pol</v>
          </cell>
          <cell r="C1806" t="str">
            <v>UN</v>
          </cell>
          <cell r="D1806">
            <v>1</v>
          </cell>
          <cell r="E1806">
            <v>6.5361000000000002</v>
          </cell>
          <cell r="F1806">
            <v>6.53</v>
          </cell>
        </row>
        <row r="1807">
          <cell r="A1807" t="str">
            <v>001.18.00820</v>
          </cell>
          <cell r="B1807" t="str">
            <v>Joelho 90° de pvc rígido para tubo de pvc rosqueável marca tigre 1 pol</v>
          </cell>
          <cell r="C1807" t="str">
            <v>UN</v>
          </cell>
          <cell r="D1807">
            <v>1</v>
          </cell>
          <cell r="E1807">
            <v>3.3527</v>
          </cell>
          <cell r="F1807">
            <v>3.35</v>
          </cell>
        </row>
        <row r="1808">
          <cell r="A1808" t="str">
            <v>001.18.00840</v>
          </cell>
          <cell r="B1808" t="str">
            <v>Joelho 90º de pvc rígido para tubo de pvc rosqueável marca tigre 3/4 pol</v>
          </cell>
          <cell r="C1808" t="str">
            <v>UN</v>
          </cell>
          <cell r="D1808">
            <v>1</v>
          </cell>
          <cell r="E1808">
            <v>2.6726999999999999</v>
          </cell>
          <cell r="F1808">
            <v>2.67</v>
          </cell>
        </row>
        <row r="1809">
          <cell r="A1809" t="str">
            <v>001.18.00860</v>
          </cell>
          <cell r="B1809" t="str">
            <v>Joelho 90º de pvc rígido para tubo de pvc rosqueável marca tigre 1/2 pol</v>
          </cell>
          <cell r="C1809" t="str">
            <v>UN</v>
          </cell>
          <cell r="D1809">
            <v>1</v>
          </cell>
          <cell r="E1809">
            <v>2.4826999999999999</v>
          </cell>
          <cell r="F1809">
            <v>2.48</v>
          </cell>
        </row>
        <row r="1810">
          <cell r="A1810" t="str">
            <v>001.18.00880</v>
          </cell>
          <cell r="B1810" t="str">
            <v>Joelho 45º de pvc rígido para tubo de pvc rosqueável marca tigre 4 pol</v>
          </cell>
          <cell r="C1810" t="str">
            <v>UN</v>
          </cell>
          <cell r="D1810">
            <v>1</v>
          </cell>
          <cell r="E1810">
            <v>46.7164</v>
          </cell>
          <cell r="F1810">
            <v>46.71</v>
          </cell>
        </row>
        <row r="1811">
          <cell r="A1811" t="str">
            <v>001.18.00900</v>
          </cell>
          <cell r="B1811" t="str">
            <v>Joelho 45º de pvc rígido para tubo de pvc rosqueável marca tigre 3 pol</v>
          </cell>
          <cell r="C1811" t="str">
            <v>UN</v>
          </cell>
          <cell r="D1811">
            <v>1</v>
          </cell>
          <cell r="E1811">
            <v>11.9076</v>
          </cell>
          <cell r="F1811">
            <v>11.9</v>
          </cell>
        </row>
        <row r="1812">
          <cell r="A1812" t="str">
            <v>001.18.00920</v>
          </cell>
          <cell r="B1812" t="str">
            <v>Joelho 45º de pvc rígido para tubo de pvc rosqueável marca tigre 2 1/2 pol</v>
          </cell>
          <cell r="C1812" t="str">
            <v>UN</v>
          </cell>
          <cell r="D1812">
            <v>1</v>
          </cell>
          <cell r="E1812">
            <v>9.6576000000000004</v>
          </cell>
          <cell r="F1812">
            <v>9.65</v>
          </cell>
        </row>
        <row r="1813">
          <cell r="A1813" t="str">
            <v>001.18.00940</v>
          </cell>
          <cell r="B1813" t="str">
            <v>Joelho 45º de pvc rígido para tubos de pvc rosqueável marca tigre 2 pol</v>
          </cell>
          <cell r="C1813" t="str">
            <v>UN</v>
          </cell>
          <cell r="D1813">
            <v>1</v>
          </cell>
          <cell r="E1813">
            <v>7.4661</v>
          </cell>
          <cell r="F1813">
            <v>7.46</v>
          </cell>
        </row>
        <row r="1814">
          <cell r="A1814" t="str">
            <v>001.18.00960</v>
          </cell>
          <cell r="B1814" t="str">
            <v>Joelho 45º de pvc rígido para tubos de pvc rosqueável marca tigre 1 1/2 pol</v>
          </cell>
          <cell r="C1814" t="str">
            <v>UN</v>
          </cell>
          <cell r="D1814">
            <v>1</v>
          </cell>
          <cell r="E1814">
            <v>5.4260999999999999</v>
          </cell>
          <cell r="F1814">
            <v>5.42</v>
          </cell>
        </row>
        <row r="1815">
          <cell r="A1815" t="str">
            <v>001.18.00980</v>
          </cell>
          <cell r="B1815" t="str">
            <v>Joelho 45º de pvc rígido para tubos de pvc rosqueável marca tigre 1 1/4 pol</v>
          </cell>
          <cell r="C1815" t="str">
            <v>UN</v>
          </cell>
          <cell r="D1815">
            <v>1</v>
          </cell>
          <cell r="E1815">
            <v>4.7361000000000004</v>
          </cell>
          <cell r="F1815">
            <v>4.7300000000000004</v>
          </cell>
        </row>
        <row r="1816">
          <cell r="A1816" t="str">
            <v>001.18.01000</v>
          </cell>
          <cell r="B1816" t="str">
            <v>Joelho 45º de pvc rígido para tubos de pvc rosqueável marca tigre 1 pol</v>
          </cell>
          <cell r="C1816" t="str">
            <v>UN</v>
          </cell>
          <cell r="D1816">
            <v>1</v>
          </cell>
          <cell r="E1816">
            <v>5.2126999999999999</v>
          </cell>
          <cell r="F1816">
            <v>5.21</v>
          </cell>
        </row>
        <row r="1817">
          <cell r="A1817" t="str">
            <v>001.18.01020</v>
          </cell>
          <cell r="B1817" t="str">
            <v>Joelho 45º de pvc rígido para tubos de pvc rosqueável marca tigre 3/4 pol</v>
          </cell>
          <cell r="C1817" t="str">
            <v>UN</v>
          </cell>
          <cell r="D1817">
            <v>1</v>
          </cell>
          <cell r="E1817">
            <v>3.0026999999999999</v>
          </cell>
          <cell r="F1817">
            <v>3</v>
          </cell>
        </row>
        <row r="1818">
          <cell r="A1818" t="str">
            <v>001.18.01040</v>
          </cell>
          <cell r="B1818" t="str">
            <v>Joelho 45º de pvc rígido para tubos de pvc rosqueável marca tigre 1/2 pol</v>
          </cell>
          <cell r="C1818" t="str">
            <v>UN</v>
          </cell>
          <cell r="D1818">
            <v>1</v>
          </cell>
          <cell r="E1818">
            <v>2.7726999999999999</v>
          </cell>
          <cell r="F1818">
            <v>2.77</v>
          </cell>
        </row>
        <row r="1819">
          <cell r="A1819" t="str">
            <v>001.18.01060</v>
          </cell>
          <cell r="B1819" t="str">
            <v>Joelho 90º com redução de pvc rígido para tubos de pvc rosqueável marca tigre 1x3/4 pol</v>
          </cell>
          <cell r="C1819" t="str">
            <v>UN</v>
          </cell>
          <cell r="D1819">
            <v>1</v>
          </cell>
          <cell r="E1819">
            <v>1.8427</v>
          </cell>
          <cell r="F1819">
            <v>1.84</v>
          </cell>
        </row>
        <row r="1820">
          <cell r="A1820" t="str">
            <v>001.18.01080</v>
          </cell>
          <cell r="B1820" t="str">
            <v>Joelho 90º com redução de pvc rígido para tubos de pvc rosqueável marca tigre 3/4x1/2 pol</v>
          </cell>
          <cell r="C1820" t="str">
            <v>UN</v>
          </cell>
          <cell r="D1820">
            <v>1</v>
          </cell>
          <cell r="E1820">
            <v>2.5926999999999998</v>
          </cell>
          <cell r="F1820">
            <v>2.59</v>
          </cell>
        </row>
        <row r="1821">
          <cell r="A1821" t="str">
            <v>001.18.01100</v>
          </cell>
          <cell r="B1821" t="str">
            <v>Tee 90º  de pvc rígido para tubos de pvc rosqueável marca tigre 4 pol</v>
          </cell>
          <cell r="C1821" t="str">
            <v>UN</v>
          </cell>
          <cell r="D1821">
            <v>1</v>
          </cell>
          <cell r="E1821">
            <v>51.910299999999999</v>
          </cell>
          <cell r="F1821">
            <v>51.91</v>
          </cell>
        </row>
        <row r="1822">
          <cell r="A1822" t="str">
            <v>001.18.01120</v>
          </cell>
          <cell r="B1822" t="str">
            <v>Tee 90º  de pvc rígido para tubos de pvc rosqueável marca tigre 3 pol</v>
          </cell>
          <cell r="C1822" t="str">
            <v>UN</v>
          </cell>
          <cell r="D1822">
            <v>1</v>
          </cell>
          <cell r="E1822">
            <v>23.3064</v>
          </cell>
          <cell r="F1822">
            <v>23.3</v>
          </cell>
        </row>
        <row r="1823">
          <cell r="A1823" t="str">
            <v>001.18.01140</v>
          </cell>
          <cell r="B1823" t="str">
            <v>Tee 90º  de pvc rígido para tubos de pvc rosqueável marca tigre 2 1/2 pol</v>
          </cell>
          <cell r="C1823" t="str">
            <v>UN</v>
          </cell>
          <cell r="D1823">
            <v>1</v>
          </cell>
          <cell r="E1823">
            <v>16.546399999999998</v>
          </cell>
          <cell r="F1823">
            <v>16.54</v>
          </cell>
        </row>
        <row r="1824">
          <cell r="A1824" t="str">
            <v>001.18.01160</v>
          </cell>
          <cell r="B1824" t="str">
            <v>Tee 90º  de pvc rígido para tubos de pvc rosqueável marca tigre 2 pol</v>
          </cell>
          <cell r="C1824" t="str">
            <v>UN</v>
          </cell>
          <cell r="D1824">
            <v>1</v>
          </cell>
          <cell r="E1824">
            <v>16.121099999999998</v>
          </cell>
          <cell r="F1824">
            <v>16.12</v>
          </cell>
        </row>
        <row r="1825">
          <cell r="A1825" t="str">
            <v>001.18.01180</v>
          </cell>
          <cell r="B1825" t="str">
            <v>Tee 90º de pvc rígido para tubos de pvc rosqueável marca tigre 1 1/2 pol</v>
          </cell>
          <cell r="C1825" t="str">
            <v>UN</v>
          </cell>
          <cell r="D1825">
            <v>1</v>
          </cell>
          <cell r="E1825">
            <v>9.0211000000000006</v>
          </cell>
          <cell r="F1825">
            <v>9.02</v>
          </cell>
        </row>
        <row r="1826">
          <cell r="A1826" t="str">
            <v>001.18.01200</v>
          </cell>
          <cell r="B1826" t="str">
            <v>Tee 90º de pvc rígido para tubos de pvc rosqueável marca tigre 1 1/4 pol</v>
          </cell>
          <cell r="C1826" t="str">
            <v>UN</v>
          </cell>
          <cell r="D1826">
            <v>1</v>
          </cell>
          <cell r="E1826">
            <v>8.3711000000000002</v>
          </cell>
          <cell r="F1826">
            <v>8.3699999999999992</v>
          </cell>
        </row>
        <row r="1827">
          <cell r="A1827" t="str">
            <v>001.18.01220</v>
          </cell>
          <cell r="B1827" t="str">
            <v>Tee 90º de pvc rígido para tubos de pvc rosqueável marca tigre 1 pol</v>
          </cell>
          <cell r="C1827" t="str">
            <v>UN</v>
          </cell>
          <cell r="D1827">
            <v>1</v>
          </cell>
          <cell r="E1827">
            <v>4.3948999999999998</v>
          </cell>
          <cell r="F1827">
            <v>4.3899999999999997</v>
          </cell>
        </row>
        <row r="1828">
          <cell r="A1828" t="str">
            <v>001.18.01240</v>
          </cell>
          <cell r="B1828" t="str">
            <v>Tee 90º de pvc rígido para tubos de pvc rosqueável marca tigre 3/4 pol</v>
          </cell>
          <cell r="C1828" t="str">
            <v>UN</v>
          </cell>
          <cell r="D1828">
            <v>1</v>
          </cell>
          <cell r="E1828">
            <v>2.8649</v>
          </cell>
          <cell r="F1828">
            <v>2.86</v>
          </cell>
        </row>
        <row r="1829">
          <cell r="A1829" t="str">
            <v>001.18.01260</v>
          </cell>
          <cell r="B1829" t="str">
            <v>Tee 90º de pvc rígido para tubos de pvc rosqueável marca tigre 1/2 pol</v>
          </cell>
          <cell r="C1829" t="str">
            <v>UN</v>
          </cell>
          <cell r="D1829">
            <v>1</v>
          </cell>
          <cell r="E1829">
            <v>2.6949000000000001</v>
          </cell>
          <cell r="F1829">
            <v>2.69</v>
          </cell>
        </row>
        <row r="1830">
          <cell r="A1830" t="str">
            <v>001.18.01280</v>
          </cell>
          <cell r="B1830" t="str">
            <v>Tee 90º com redução de pvc rígido para tubos de pvc rosqueável marca tigre 1 1/2x3/4 pol</v>
          </cell>
          <cell r="C1830" t="str">
            <v>UN</v>
          </cell>
          <cell r="D1830">
            <v>1</v>
          </cell>
          <cell r="E1830">
            <v>6.2111000000000001</v>
          </cell>
          <cell r="F1830">
            <v>6.21</v>
          </cell>
        </row>
        <row r="1831">
          <cell r="A1831" t="str">
            <v>001.18.01300</v>
          </cell>
          <cell r="B1831" t="str">
            <v>Tee 90º com redução de pvc rígido para tubos de pvc rosqueável marca tigre 1x3/4 pol</v>
          </cell>
          <cell r="C1831" t="str">
            <v>UN</v>
          </cell>
          <cell r="D1831">
            <v>1</v>
          </cell>
          <cell r="E1831">
            <v>3.3449</v>
          </cell>
          <cell r="F1831">
            <v>3.34</v>
          </cell>
        </row>
        <row r="1832">
          <cell r="A1832" t="str">
            <v>001.18.01320</v>
          </cell>
          <cell r="B1832" t="str">
            <v>Tee 90º com redução de pvc rígido para tubos de pvc rosqueável marca tigre 3/4x1/2 pol</v>
          </cell>
          <cell r="C1832" t="str">
            <v>UN</v>
          </cell>
          <cell r="D1832">
            <v>1</v>
          </cell>
          <cell r="E1832">
            <v>2.8649</v>
          </cell>
          <cell r="F1832">
            <v>2.86</v>
          </cell>
        </row>
        <row r="1833">
          <cell r="A1833" t="str">
            <v>001.18.01340</v>
          </cell>
          <cell r="B1833" t="str">
            <v>União com rosca de pvc rígido para tubos de pvc rosqueável marca tigre 2 pol</v>
          </cell>
          <cell r="C1833" t="str">
            <v>UN</v>
          </cell>
          <cell r="D1833">
            <v>1</v>
          </cell>
          <cell r="E1833">
            <v>26.331099999999999</v>
          </cell>
          <cell r="F1833">
            <v>26.33</v>
          </cell>
        </row>
        <row r="1834">
          <cell r="A1834" t="str">
            <v>001.18.01360</v>
          </cell>
          <cell r="B1834" t="str">
            <v>União com rosca de pvc rígido para tubos de pvc rosqueável marca tigre 1 1/2 pol</v>
          </cell>
          <cell r="C1834" t="str">
            <v>UN</v>
          </cell>
          <cell r="D1834">
            <v>1</v>
          </cell>
          <cell r="E1834">
            <v>11.8111</v>
          </cell>
          <cell r="F1834">
            <v>11.81</v>
          </cell>
        </row>
        <row r="1835">
          <cell r="A1835" t="str">
            <v>001.18.01380</v>
          </cell>
          <cell r="B1835" t="str">
            <v>União com rosca de pvc rígido para tubos de pvc rosqueável marca tigre1 1/4 pol</v>
          </cell>
          <cell r="C1835" t="str">
            <v>UN</v>
          </cell>
          <cell r="D1835">
            <v>1</v>
          </cell>
          <cell r="E1835">
            <v>15.3111</v>
          </cell>
          <cell r="F1835">
            <v>15.31</v>
          </cell>
        </row>
        <row r="1836">
          <cell r="A1836" t="str">
            <v>001.18.01400</v>
          </cell>
          <cell r="B1836" t="str">
            <v>União com rosca de pvc rígido para tubos de pvc rosqueável marca tigre 1 pol</v>
          </cell>
          <cell r="C1836" t="str">
            <v>UN</v>
          </cell>
          <cell r="D1836">
            <v>1</v>
          </cell>
          <cell r="E1836">
            <v>7.0148999999999999</v>
          </cell>
          <cell r="F1836">
            <v>7.01</v>
          </cell>
        </row>
        <row r="1837">
          <cell r="A1837" t="str">
            <v>001.18.01420</v>
          </cell>
          <cell r="B1837" t="str">
            <v>União com rosca de pvc rígido para tubos de pvc rosqueável marca tigre 3/4 pol</v>
          </cell>
          <cell r="C1837" t="str">
            <v>UN</v>
          </cell>
          <cell r="D1837">
            <v>1</v>
          </cell>
          <cell r="E1837">
            <v>4.6749000000000001</v>
          </cell>
          <cell r="F1837">
            <v>4.67</v>
          </cell>
        </row>
        <row r="1838">
          <cell r="A1838" t="str">
            <v>001.18.01440</v>
          </cell>
          <cell r="B1838" t="str">
            <v>União com rosca de pvc rígido para tubos de pvc rosqueável marca tigre 1/2 pol</v>
          </cell>
          <cell r="C1838" t="str">
            <v>UN</v>
          </cell>
          <cell r="D1838">
            <v>1</v>
          </cell>
          <cell r="E1838">
            <v>3.6049000000000002</v>
          </cell>
          <cell r="F1838">
            <v>3.6</v>
          </cell>
        </row>
        <row r="1839">
          <cell r="A1839" t="str">
            <v>001.18.01460</v>
          </cell>
          <cell r="B1839" t="str">
            <v>União com rosca de pvc rígido para tubos de pvc rosqueável marca tigre 3 pol</v>
          </cell>
          <cell r="C1839" t="str">
            <v>UN</v>
          </cell>
          <cell r="D1839">
            <v>1</v>
          </cell>
          <cell r="E1839">
            <v>50.064900000000002</v>
          </cell>
          <cell r="F1839">
            <v>50.06</v>
          </cell>
        </row>
        <row r="1840">
          <cell r="A1840" t="str">
            <v>001.18.01480</v>
          </cell>
          <cell r="B1840" t="str">
            <v>Bucha de redução  de pvc rígido para tubos de pvc rosqueável marca tigre 3x2 1/2pol</v>
          </cell>
          <cell r="C1840" t="str">
            <v>UN</v>
          </cell>
          <cell r="D1840">
            <v>1</v>
          </cell>
          <cell r="E1840">
            <v>6.3875999999999999</v>
          </cell>
          <cell r="F1840">
            <v>6.38</v>
          </cell>
        </row>
        <row r="1841">
          <cell r="A1841" t="str">
            <v>001.18.01500</v>
          </cell>
          <cell r="B1841" t="str">
            <v>Bucha de redução de pvc rígido para tubos de pvc rosqueável marca tigre 3x2 pol</v>
          </cell>
          <cell r="C1841" t="str">
            <v>UN</v>
          </cell>
          <cell r="D1841">
            <v>1</v>
          </cell>
          <cell r="E1841">
            <v>8.2175999999999991</v>
          </cell>
          <cell r="F1841">
            <v>8.2100000000000009</v>
          </cell>
        </row>
        <row r="1842">
          <cell r="A1842" t="str">
            <v>001.18.01520</v>
          </cell>
          <cell r="B1842" t="str">
            <v>Bucha de redução de pvc rígido para tubos de pvc rosqueável marca tigre 3x1 1/2pol</v>
          </cell>
          <cell r="C1842" t="str">
            <v>UN</v>
          </cell>
          <cell r="D1842">
            <v>1</v>
          </cell>
          <cell r="E1842">
            <v>7.1475999999999997</v>
          </cell>
          <cell r="F1842">
            <v>7.14</v>
          </cell>
        </row>
        <row r="1843">
          <cell r="A1843" t="str">
            <v>001.18.01540</v>
          </cell>
          <cell r="B1843" t="str">
            <v>Bucha de redução de pvc rígido para tubos de pvc rosqueável marca tigre 2 1/2x2 pol</v>
          </cell>
          <cell r="C1843" t="str">
            <v>UN</v>
          </cell>
          <cell r="D1843">
            <v>1</v>
          </cell>
          <cell r="E1843">
            <v>6.0675999999999997</v>
          </cell>
          <cell r="F1843">
            <v>6.06</v>
          </cell>
        </row>
        <row r="1844">
          <cell r="A1844" t="str">
            <v>001.18.01560</v>
          </cell>
          <cell r="B1844" t="str">
            <v>Bucha de redução de pvc rígido para tubos de pvc rosqueável marca tigre 2 1/2x1.5 pol</v>
          </cell>
          <cell r="C1844" t="str">
            <v>UN</v>
          </cell>
          <cell r="D1844">
            <v>1</v>
          </cell>
          <cell r="E1844">
            <v>6.1829000000000001</v>
          </cell>
          <cell r="F1844">
            <v>6.18</v>
          </cell>
        </row>
        <row r="1845">
          <cell r="A1845" t="str">
            <v>001.18.01580</v>
          </cell>
          <cell r="B1845" t="str">
            <v>Bucha de redução de pvc rígido para tubos de pvc rosqueável marca tigre 2 1/2x1 1/4 pol</v>
          </cell>
          <cell r="C1845" t="str">
            <v>UN</v>
          </cell>
          <cell r="D1845">
            <v>1</v>
          </cell>
          <cell r="E1845">
            <v>6.6429</v>
          </cell>
          <cell r="F1845">
            <v>6.64</v>
          </cell>
        </row>
        <row r="1846">
          <cell r="A1846" t="str">
            <v>001.18.01600</v>
          </cell>
          <cell r="B1846" t="str">
            <v>Bucha de redução de pvc rígido para tubos de pvc rosqueável marca tigre 2x1 1/2pol</v>
          </cell>
          <cell r="C1846" t="str">
            <v>UN</v>
          </cell>
          <cell r="D1846">
            <v>1</v>
          </cell>
          <cell r="E1846">
            <v>5.4661</v>
          </cell>
          <cell r="F1846">
            <v>5.46</v>
          </cell>
        </row>
        <row r="1847">
          <cell r="A1847" t="str">
            <v>001.18.01620</v>
          </cell>
          <cell r="B1847" t="str">
            <v>Bucha de redução de pvc rigido para tubos de pvc rosqueável marca tigre 2x1 1/4 pol</v>
          </cell>
          <cell r="C1847" t="str">
            <v>UN</v>
          </cell>
          <cell r="D1847">
            <v>1</v>
          </cell>
          <cell r="E1847">
            <v>5.9260999999999999</v>
          </cell>
          <cell r="F1847">
            <v>5.92</v>
          </cell>
        </row>
        <row r="1848">
          <cell r="A1848" t="str">
            <v>001.18.01640</v>
          </cell>
          <cell r="B1848" t="str">
            <v>Bucha de redução de pvc rígido para tubos de pvc rosqueável marca tigre 2x1 pol</v>
          </cell>
          <cell r="C1848" t="str">
            <v>UN</v>
          </cell>
          <cell r="D1848">
            <v>1</v>
          </cell>
          <cell r="E1848">
            <v>6.9661</v>
          </cell>
          <cell r="F1848">
            <v>6.96</v>
          </cell>
        </row>
        <row r="1849">
          <cell r="A1849" t="str">
            <v>001.18.01660</v>
          </cell>
          <cell r="B1849" t="str">
            <v>Bucha de redução de pvc rígido para tubos de pvc rosqueável marca tigre 1 1/2x1 1/4 pol</v>
          </cell>
          <cell r="C1849" t="str">
            <v>UN</v>
          </cell>
          <cell r="D1849">
            <v>1</v>
          </cell>
          <cell r="E1849">
            <v>4.3761000000000001</v>
          </cell>
          <cell r="F1849">
            <v>4.37</v>
          </cell>
        </row>
        <row r="1850">
          <cell r="A1850" t="str">
            <v>001.18.01680</v>
          </cell>
          <cell r="B1850" t="str">
            <v>Bucha de redução de pvc rígido para tubos de pvc rosqueável marca tigre 11/2x1 pol</v>
          </cell>
          <cell r="C1850" t="str">
            <v>UN</v>
          </cell>
          <cell r="D1850">
            <v>1</v>
          </cell>
          <cell r="E1850">
            <v>4.3761000000000001</v>
          </cell>
          <cell r="F1850">
            <v>4.37</v>
          </cell>
        </row>
        <row r="1851">
          <cell r="A1851" t="str">
            <v>001.18.01700</v>
          </cell>
          <cell r="B1851" t="str">
            <v>Bucha de redução de pvc rígido para tubos de pvc rosqueável marca tigre 11/2x3/4 pol</v>
          </cell>
          <cell r="C1851" t="str">
            <v>UN</v>
          </cell>
          <cell r="D1851">
            <v>1</v>
          </cell>
          <cell r="E1851">
            <v>5.0660999999999996</v>
          </cell>
          <cell r="F1851">
            <v>5.0599999999999996</v>
          </cell>
        </row>
        <row r="1852">
          <cell r="A1852" t="str">
            <v>001.18.01720</v>
          </cell>
          <cell r="B1852" t="str">
            <v>Bucha de redução de pvc rígido para tubos de pvc rosqueável marca tigre 1 1/2x1/2 pol</v>
          </cell>
          <cell r="C1852" t="str">
            <v>UN</v>
          </cell>
          <cell r="D1852">
            <v>1</v>
          </cell>
          <cell r="E1852">
            <v>3.7561</v>
          </cell>
          <cell r="F1852">
            <v>3.75</v>
          </cell>
        </row>
        <row r="1853">
          <cell r="A1853" t="str">
            <v>001.18.01740</v>
          </cell>
          <cell r="B1853" t="str">
            <v>Bucha de redução de pvc rígido para tubos de pvc rosqueável marca tigre 1 1/4x1 pol</v>
          </cell>
          <cell r="C1853" t="str">
            <v>UN</v>
          </cell>
          <cell r="D1853">
            <v>1</v>
          </cell>
          <cell r="E1853">
            <v>3.7791999999999999</v>
          </cell>
          <cell r="F1853">
            <v>3.77</v>
          </cell>
        </row>
        <row r="1854">
          <cell r="A1854" t="str">
            <v>001.18.01760</v>
          </cell>
          <cell r="B1854" t="str">
            <v>Bucha de redução de pvc rígido para tubos de pvc rosqueável marca tigre 1 1/4x3/4 pol</v>
          </cell>
          <cell r="C1854" t="str">
            <v>UN</v>
          </cell>
          <cell r="D1854">
            <v>1</v>
          </cell>
          <cell r="E1854">
            <v>3.9592000000000001</v>
          </cell>
          <cell r="F1854">
            <v>3.95</v>
          </cell>
        </row>
        <row r="1855">
          <cell r="A1855" t="str">
            <v>001.18.01780</v>
          </cell>
          <cell r="B1855" t="str">
            <v>Bucha de redução de pvc rígido para tubos de pvc rosqueável marca tigre 1 1/4x1/2 pol</v>
          </cell>
          <cell r="C1855" t="str">
            <v>UN</v>
          </cell>
          <cell r="D1855">
            <v>1</v>
          </cell>
          <cell r="E1855">
            <v>4.2991999999999999</v>
          </cell>
          <cell r="F1855">
            <v>4.29</v>
          </cell>
        </row>
        <row r="1856">
          <cell r="A1856" t="str">
            <v>001.18.01800</v>
          </cell>
          <cell r="B1856" t="str">
            <v>Bucha de redução de pvc rígido para tubos de pvc rosqueável marca tigre 1x3/4 pol</v>
          </cell>
          <cell r="C1856" t="str">
            <v>UN</v>
          </cell>
          <cell r="D1856">
            <v>1</v>
          </cell>
          <cell r="E1856">
            <v>2.5427</v>
          </cell>
          <cell r="F1856">
            <v>2.54</v>
          </cell>
        </row>
        <row r="1857">
          <cell r="A1857" t="str">
            <v>001.18.01820</v>
          </cell>
          <cell r="B1857" t="str">
            <v>Fornecimento e instalação de bucha de redução de pvc rígido para tubos de pvc rosqueável marca tigre 1x1/2 pol</v>
          </cell>
          <cell r="C1857" t="str">
            <v>UN</v>
          </cell>
          <cell r="D1857">
            <v>1</v>
          </cell>
          <cell r="E1857">
            <v>2.4826999999999999</v>
          </cell>
          <cell r="F1857">
            <v>2.48</v>
          </cell>
        </row>
        <row r="1858">
          <cell r="A1858" t="str">
            <v>001.18.01840</v>
          </cell>
          <cell r="B1858" t="str">
            <v>Bucha de redução de pvc rígido para tubos de pvc rosqueável marca tigre 3/4x1/2 pol</v>
          </cell>
          <cell r="C1858" t="str">
            <v>UN</v>
          </cell>
          <cell r="D1858">
            <v>1</v>
          </cell>
          <cell r="E1858">
            <v>2.1427</v>
          </cell>
          <cell r="F1858">
            <v>2.14</v>
          </cell>
        </row>
        <row r="1859">
          <cell r="A1859" t="str">
            <v>001.18.01860</v>
          </cell>
          <cell r="B1859" t="str">
            <v>Cruzeta de pvc rígido para tubos de pvc rosqueável marca tigre 2 pol</v>
          </cell>
          <cell r="C1859" t="str">
            <v>UN</v>
          </cell>
          <cell r="D1859">
            <v>1</v>
          </cell>
          <cell r="E1859">
            <v>15.852499999999999</v>
          </cell>
          <cell r="F1859">
            <v>15.85</v>
          </cell>
        </row>
        <row r="1860">
          <cell r="A1860" t="str">
            <v>001.18.01880</v>
          </cell>
          <cell r="B1860" t="str">
            <v>Cruzeta de pvc rígido para tubos de pvc rosqueável marca tigre 1 pol</v>
          </cell>
          <cell r="C1860" t="str">
            <v>UN</v>
          </cell>
          <cell r="D1860">
            <v>1</v>
          </cell>
          <cell r="E1860">
            <v>4.9051</v>
          </cell>
          <cell r="F1860">
            <v>4.9000000000000004</v>
          </cell>
        </row>
        <row r="1861">
          <cell r="A1861" t="str">
            <v>001.18.01900</v>
          </cell>
          <cell r="B1861" t="str">
            <v>Cruzeta de pvc rígido para tubos de pvc rosqueável marca tigre 3/4 pol</v>
          </cell>
          <cell r="C1861" t="str">
            <v>UN</v>
          </cell>
          <cell r="D1861">
            <v>1</v>
          </cell>
          <cell r="E1861">
            <v>4.0311000000000003</v>
          </cell>
          <cell r="F1861">
            <v>4.03</v>
          </cell>
        </row>
        <row r="1862">
          <cell r="A1862" t="str">
            <v>001.18.01920</v>
          </cell>
          <cell r="B1862" t="str">
            <v>Cruzeta de pvc rígido para tubos de pvc rosqueável marca tigre 1/2 pol</v>
          </cell>
          <cell r="C1862" t="str">
            <v>UN</v>
          </cell>
          <cell r="D1862">
            <v>1</v>
          </cell>
          <cell r="E1862">
            <v>5.0510999999999999</v>
          </cell>
          <cell r="F1862">
            <v>5.05</v>
          </cell>
        </row>
        <row r="1863">
          <cell r="A1863" t="str">
            <v>001.18.01940</v>
          </cell>
          <cell r="B1863" t="str">
            <v>Curva de 90º de pvc rígido para tubos de pvc rosqueável marca tigre 4 pol</v>
          </cell>
          <cell r="C1863" t="str">
            <v>UN</v>
          </cell>
          <cell r="D1863">
            <v>1</v>
          </cell>
          <cell r="E1863">
            <v>24.5764</v>
          </cell>
          <cell r="F1863">
            <v>24.57</v>
          </cell>
        </row>
        <row r="1864">
          <cell r="A1864" t="str">
            <v>001.18.01960</v>
          </cell>
          <cell r="B1864" t="str">
            <v>Curva de 90º de pvc rígido para tubos de pvc rosqueável marca tigre 3 pol</v>
          </cell>
          <cell r="C1864" t="str">
            <v>UN</v>
          </cell>
          <cell r="D1864">
            <v>1</v>
          </cell>
          <cell r="E1864">
            <v>13.1076</v>
          </cell>
          <cell r="F1864">
            <v>13.1</v>
          </cell>
        </row>
        <row r="1865">
          <cell r="A1865" t="str">
            <v>001.18.01980</v>
          </cell>
          <cell r="B1865" t="str">
            <v>Curva de 90º de pvc rígido para tubos de pvc rosqueável marca tigre 2 1/2 pol</v>
          </cell>
          <cell r="C1865" t="str">
            <v>UN</v>
          </cell>
          <cell r="D1865">
            <v>1</v>
          </cell>
          <cell r="E1865">
            <v>12.717599999999999</v>
          </cell>
          <cell r="F1865">
            <v>12.71</v>
          </cell>
        </row>
        <row r="1866">
          <cell r="A1866" t="str">
            <v>001.18.02000</v>
          </cell>
          <cell r="B1866" t="str">
            <v>Curva de 90º de pvc rígido para tubos de pvc rosqueável marca tigre 2 pol</v>
          </cell>
          <cell r="C1866" t="str">
            <v>UN</v>
          </cell>
          <cell r="D1866">
            <v>1</v>
          </cell>
          <cell r="E1866">
            <v>13.9361</v>
          </cell>
          <cell r="F1866">
            <v>13.93</v>
          </cell>
        </row>
        <row r="1867">
          <cell r="A1867" t="str">
            <v>001.18.02020</v>
          </cell>
          <cell r="B1867" t="str">
            <v>Curva de 90º de pvc rígido para tubos de pvc rosqueável marca tigre 1 1/2 pol</v>
          </cell>
          <cell r="C1867" t="str">
            <v>UN</v>
          </cell>
          <cell r="D1867">
            <v>1</v>
          </cell>
          <cell r="E1867">
            <v>8.0260999999999996</v>
          </cell>
          <cell r="F1867">
            <v>8.02</v>
          </cell>
        </row>
        <row r="1868">
          <cell r="A1868" t="str">
            <v>001.18.02040</v>
          </cell>
          <cell r="B1868" t="str">
            <v>Curva de 90º de pvc rígido para tubos  de pvc rosqueável marca tigre 1 1/4 pol</v>
          </cell>
          <cell r="C1868" t="str">
            <v>UN</v>
          </cell>
          <cell r="D1868">
            <v>1</v>
          </cell>
          <cell r="E1868">
            <v>7.7361000000000004</v>
          </cell>
          <cell r="F1868">
            <v>7.73</v>
          </cell>
        </row>
        <row r="1869">
          <cell r="A1869" t="str">
            <v>001.18.02060</v>
          </cell>
          <cell r="B1869" t="str">
            <v>Curva de 90º de pvc rígido para tubos de pvc rosqueável marca tigre 1 pol</v>
          </cell>
          <cell r="C1869" t="str">
            <v>UN</v>
          </cell>
          <cell r="D1869">
            <v>1</v>
          </cell>
          <cell r="E1869">
            <v>3.9426999999999999</v>
          </cell>
          <cell r="F1869">
            <v>3.94</v>
          </cell>
        </row>
        <row r="1870">
          <cell r="A1870" t="str">
            <v>001.18.02080</v>
          </cell>
          <cell r="B1870" t="str">
            <v>Curva de 90º de pvc rígido para tubos de pvc rosqueável marca tigre 3/4 pol</v>
          </cell>
          <cell r="C1870" t="str">
            <v>UN</v>
          </cell>
          <cell r="D1870">
            <v>1</v>
          </cell>
          <cell r="E1870">
            <v>3.1227</v>
          </cell>
          <cell r="F1870">
            <v>3.12</v>
          </cell>
        </row>
        <row r="1871">
          <cell r="A1871" t="str">
            <v>001.18.02100</v>
          </cell>
          <cell r="B1871" t="str">
            <v>Curva de 90º de pvc rígido para tubos de pvc rosqueável marca tigre 1/2pol</v>
          </cell>
          <cell r="C1871" t="str">
            <v>UN</v>
          </cell>
          <cell r="D1871">
            <v>1</v>
          </cell>
          <cell r="E1871">
            <v>2.7726999999999999</v>
          </cell>
          <cell r="F1871">
            <v>2.77</v>
          </cell>
        </row>
        <row r="1872">
          <cell r="A1872" t="str">
            <v>001.18.02120</v>
          </cell>
          <cell r="B1872" t="str">
            <v>Curva de 45º de pvc rígido para tubos de pvc rosqueável marca tigre 2 1/2 pol</v>
          </cell>
          <cell r="C1872" t="str">
            <v>UN</v>
          </cell>
          <cell r="D1872">
            <v>1</v>
          </cell>
          <cell r="E1872">
            <v>9.6576000000000004</v>
          </cell>
          <cell r="F1872">
            <v>9.65</v>
          </cell>
        </row>
        <row r="1873">
          <cell r="A1873" t="str">
            <v>001.18.02140</v>
          </cell>
          <cell r="B1873" t="str">
            <v>Curva de 45º de pvc rígido para tubos de pvc rosqueável marca tigre 2  pol</v>
          </cell>
          <cell r="C1873" t="str">
            <v>UN</v>
          </cell>
          <cell r="D1873">
            <v>1</v>
          </cell>
          <cell r="E1873">
            <v>7.3761000000000001</v>
          </cell>
          <cell r="F1873">
            <v>7.37</v>
          </cell>
        </row>
        <row r="1874">
          <cell r="A1874" t="str">
            <v>001.18.02160</v>
          </cell>
          <cell r="B1874" t="str">
            <v>Curva de 45º de pvc rígido para tubos de pvc rosqueável marca tigre 1 1/2 pol</v>
          </cell>
          <cell r="C1874" t="str">
            <v>UN</v>
          </cell>
          <cell r="D1874">
            <v>1</v>
          </cell>
          <cell r="E1874">
            <v>5.0361000000000002</v>
          </cell>
          <cell r="F1874">
            <v>5.03</v>
          </cell>
        </row>
        <row r="1875">
          <cell r="A1875" t="str">
            <v>001.18.02180</v>
          </cell>
          <cell r="B1875" t="str">
            <v>Curva de 45º de pvc rígido para tubos de pvc rosqueável marca tigre 1 1/4 pol</v>
          </cell>
          <cell r="C1875" t="str">
            <v>UN</v>
          </cell>
          <cell r="D1875">
            <v>1</v>
          </cell>
          <cell r="E1875">
            <v>4.7911000000000001</v>
          </cell>
          <cell r="F1875">
            <v>4.79</v>
          </cell>
        </row>
        <row r="1876">
          <cell r="A1876" t="str">
            <v>001.18.02200</v>
          </cell>
          <cell r="B1876" t="str">
            <v>Curva de 45º de pvc rígido para tubos de pvc rosqueável marca tigre 1  pol</v>
          </cell>
          <cell r="C1876" t="str">
            <v>UN</v>
          </cell>
          <cell r="D1876">
            <v>1</v>
          </cell>
          <cell r="E1876">
            <v>3.0527000000000002</v>
          </cell>
          <cell r="F1876">
            <v>3.05</v>
          </cell>
        </row>
        <row r="1877">
          <cell r="A1877" t="str">
            <v>001.18.02220</v>
          </cell>
          <cell r="B1877" t="str">
            <v>Curva de 45º de pvc rígido para tubos de pvc rosqueável marca tigre 3/4  pol</v>
          </cell>
          <cell r="C1877" t="str">
            <v>UN</v>
          </cell>
          <cell r="D1877">
            <v>1</v>
          </cell>
          <cell r="E1877">
            <v>2.6027</v>
          </cell>
          <cell r="F1877">
            <v>2.6</v>
          </cell>
        </row>
        <row r="1878">
          <cell r="A1878" t="str">
            <v>001.18.02240</v>
          </cell>
          <cell r="B1878" t="str">
            <v>Curva de 45º de pvc rígido para tubos de pvc rosqueável marca tigre 1/2  pol</v>
          </cell>
          <cell r="C1878" t="str">
            <v>UN</v>
          </cell>
          <cell r="D1878">
            <v>1</v>
          </cell>
          <cell r="E1878">
            <v>2.3927</v>
          </cell>
          <cell r="F1878">
            <v>2.39</v>
          </cell>
        </row>
        <row r="1879">
          <cell r="A1879" t="str">
            <v>001.18.02260</v>
          </cell>
          <cell r="B1879" t="str">
            <v>Luva simples de pvc rígido para tubos de pvc rosqueável marca tigre 4 pol</v>
          </cell>
          <cell r="C1879" t="str">
            <v>UN</v>
          </cell>
          <cell r="D1879">
            <v>1</v>
          </cell>
          <cell r="E1879">
            <v>11.7264</v>
          </cell>
          <cell r="F1879">
            <v>11.72</v>
          </cell>
        </row>
        <row r="1880">
          <cell r="A1880" t="str">
            <v>001.18.02280</v>
          </cell>
          <cell r="B1880" t="str">
            <v>Luva simples de pvc rígido para tubos de pvc rosqueável marca tigre 3 pol</v>
          </cell>
          <cell r="C1880" t="str">
            <v>UN</v>
          </cell>
          <cell r="D1880">
            <v>1</v>
          </cell>
          <cell r="E1880">
            <v>9.7276000000000007</v>
          </cell>
          <cell r="F1880">
            <v>9.7200000000000006</v>
          </cell>
        </row>
        <row r="1881">
          <cell r="A1881" t="str">
            <v>001.18.02300</v>
          </cell>
          <cell r="B1881" t="str">
            <v>Luva simples de pvc rígido para tubos de pvc rosqueável marca tigre 2 1/2 pol</v>
          </cell>
          <cell r="C1881" t="str">
            <v>UN</v>
          </cell>
          <cell r="D1881">
            <v>1</v>
          </cell>
          <cell r="E1881">
            <v>9.4876000000000005</v>
          </cell>
          <cell r="F1881">
            <v>9.48</v>
          </cell>
        </row>
        <row r="1882">
          <cell r="A1882" t="str">
            <v>001.18.02320</v>
          </cell>
          <cell r="B1882" t="str">
            <v>Luva simples de pvc rígido para tubos de pvc rosqueável marca tigre 2 pol</v>
          </cell>
          <cell r="C1882" t="str">
            <v>UN</v>
          </cell>
          <cell r="D1882">
            <v>1</v>
          </cell>
          <cell r="E1882">
            <v>7.8761000000000001</v>
          </cell>
          <cell r="F1882">
            <v>7.87</v>
          </cell>
        </row>
        <row r="1883">
          <cell r="A1883" t="str">
            <v>001.18.02340</v>
          </cell>
          <cell r="B1883" t="str">
            <v>Luva simples de pvc rígido para tubos de pvc rosqueável marca tigre 1 1/2 pol</v>
          </cell>
          <cell r="C1883" t="str">
            <v>UN</v>
          </cell>
          <cell r="D1883">
            <v>1</v>
          </cell>
          <cell r="E1883">
            <v>4.8960999999999997</v>
          </cell>
          <cell r="F1883">
            <v>4.8899999999999997</v>
          </cell>
        </row>
        <row r="1884">
          <cell r="A1884" t="str">
            <v>001.18.02360</v>
          </cell>
          <cell r="B1884" t="str">
            <v>Luva simples de pvc rígido para tubos de pvc rosqueável marca tigre 1 1/4 pol</v>
          </cell>
          <cell r="C1884" t="str">
            <v>UN</v>
          </cell>
          <cell r="D1884">
            <v>1</v>
          </cell>
          <cell r="E1884">
            <v>4.7361000000000004</v>
          </cell>
          <cell r="F1884">
            <v>4.7300000000000004</v>
          </cell>
        </row>
        <row r="1885">
          <cell r="A1885" t="str">
            <v>001.18.02380</v>
          </cell>
          <cell r="B1885" t="str">
            <v>Luva simples de pvc rígido para tubos de pvc rosqueável marca tigre 1 pol</v>
          </cell>
          <cell r="C1885" t="str">
            <v>UN</v>
          </cell>
          <cell r="D1885">
            <v>1</v>
          </cell>
          <cell r="E1885">
            <v>2.7776999999999998</v>
          </cell>
          <cell r="F1885">
            <v>2.77</v>
          </cell>
        </row>
        <row r="1886">
          <cell r="A1886" t="str">
            <v>001.18.02400</v>
          </cell>
          <cell r="B1886" t="str">
            <v>Luva simples de pvc rígido para tubos de pvc rosqueável marca tigre 3/4 pol</v>
          </cell>
          <cell r="C1886" t="str">
            <v>UN</v>
          </cell>
          <cell r="D1886">
            <v>1</v>
          </cell>
          <cell r="E1886">
            <v>2.4226999999999999</v>
          </cell>
          <cell r="F1886">
            <v>2.42</v>
          </cell>
        </row>
        <row r="1887">
          <cell r="A1887" t="str">
            <v>001.18.02420</v>
          </cell>
          <cell r="B1887" t="str">
            <v>Luva simples de pvc rígido para tubos de pvc rosqueável marca tigre 1/2 pol</v>
          </cell>
          <cell r="C1887" t="str">
            <v>UN</v>
          </cell>
          <cell r="D1887">
            <v>1</v>
          </cell>
          <cell r="E1887">
            <v>2.2427000000000001</v>
          </cell>
          <cell r="F1887">
            <v>2.2400000000000002</v>
          </cell>
        </row>
        <row r="1888">
          <cell r="A1888" t="str">
            <v>001.18.02440</v>
          </cell>
          <cell r="B1888" t="str">
            <v>Luva de redução pvc rígido para tubos de pvc rosqueável marca tigre 1x3/4 pol</v>
          </cell>
          <cell r="C1888" t="str">
            <v>UN</v>
          </cell>
          <cell r="D1888">
            <v>1</v>
          </cell>
          <cell r="E1888">
            <v>3.0627</v>
          </cell>
          <cell r="F1888">
            <v>3.06</v>
          </cell>
        </row>
        <row r="1889">
          <cell r="A1889" t="str">
            <v>001.18.02460</v>
          </cell>
          <cell r="B1889" t="str">
            <v>Luva de redução pvc rígido para tubos de pvc rosqueável marca tigre 3/4x1/2 pol</v>
          </cell>
          <cell r="C1889" t="str">
            <v>UN</v>
          </cell>
          <cell r="D1889">
            <v>1</v>
          </cell>
          <cell r="E1889">
            <v>2.7227000000000001</v>
          </cell>
          <cell r="F1889">
            <v>2.72</v>
          </cell>
        </row>
        <row r="1890">
          <cell r="A1890" t="str">
            <v>001.18.02480</v>
          </cell>
          <cell r="B1890" t="str">
            <v>Junção 45º de pvc rígido para tubos de pvc rosqueável marca tigre 2 pol</v>
          </cell>
          <cell r="C1890" t="str">
            <v>UN</v>
          </cell>
          <cell r="D1890">
            <v>1</v>
          </cell>
          <cell r="E1890">
            <v>5.1460999999999997</v>
          </cell>
          <cell r="F1890">
            <v>5.14</v>
          </cell>
        </row>
        <row r="1891">
          <cell r="A1891" t="str">
            <v>001.18.02500</v>
          </cell>
          <cell r="B1891" t="str">
            <v>Niple duplo de pvc rígido para tubos de pvc rosqueável marca tigre 2 pol</v>
          </cell>
          <cell r="C1891" t="str">
            <v>UN</v>
          </cell>
          <cell r="D1891">
            <v>1</v>
          </cell>
          <cell r="E1891">
            <v>7.1760999999999999</v>
          </cell>
          <cell r="F1891">
            <v>7.17</v>
          </cell>
        </row>
        <row r="1892">
          <cell r="A1892" t="str">
            <v>001.18.02520</v>
          </cell>
          <cell r="B1892" t="str">
            <v>Niple duplo de pvc rígido para tubos de pvc rosqueável marca tigre 1 1/2 pol</v>
          </cell>
          <cell r="C1892" t="str">
            <v>UN</v>
          </cell>
          <cell r="D1892">
            <v>1</v>
          </cell>
          <cell r="E1892">
            <v>4.5960999999999999</v>
          </cell>
          <cell r="F1892">
            <v>4.59</v>
          </cell>
        </row>
        <row r="1893">
          <cell r="A1893" t="str">
            <v>001.18.02540</v>
          </cell>
          <cell r="B1893" t="str">
            <v>Niple duplo de pvc rígido para tubos de pvc rosqueável marca tigre 1 1/4 pol</v>
          </cell>
          <cell r="C1893" t="str">
            <v>UN</v>
          </cell>
          <cell r="D1893">
            <v>1</v>
          </cell>
          <cell r="E1893">
            <v>4.5560999999999998</v>
          </cell>
          <cell r="F1893">
            <v>4.55</v>
          </cell>
        </row>
        <row r="1894">
          <cell r="A1894" t="str">
            <v>001.18.02560</v>
          </cell>
          <cell r="B1894" t="str">
            <v>Niple duplo de pvc rígido para tubos de pvc rosqueável marca tigre 1  pol</v>
          </cell>
          <cell r="C1894" t="str">
            <v>UN</v>
          </cell>
          <cell r="D1894">
            <v>1</v>
          </cell>
          <cell r="E1894">
            <v>2.6227</v>
          </cell>
          <cell r="F1894">
            <v>2.62</v>
          </cell>
        </row>
        <row r="1895">
          <cell r="A1895" t="str">
            <v>001.18.02580</v>
          </cell>
          <cell r="B1895" t="str">
            <v>Niple duplo de pvc rígido para tubos de pvc rosqueável marca tigre 3/4  pol</v>
          </cell>
          <cell r="C1895" t="str">
            <v>UN</v>
          </cell>
          <cell r="D1895">
            <v>1</v>
          </cell>
          <cell r="E1895">
            <v>2.2427000000000001</v>
          </cell>
          <cell r="F1895">
            <v>2.2400000000000002</v>
          </cell>
        </row>
        <row r="1896">
          <cell r="A1896" t="str">
            <v>001.18.02600</v>
          </cell>
          <cell r="B1896" t="str">
            <v>Niple duplo de pvc rígido para tubos de pvc rosqueável marca tigre 1/2  pol</v>
          </cell>
          <cell r="C1896" t="str">
            <v>UN</v>
          </cell>
          <cell r="D1896">
            <v>1</v>
          </cell>
          <cell r="E1896">
            <v>2.1326999999999998</v>
          </cell>
          <cell r="F1896">
            <v>2.13</v>
          </cell>
        </row>
        <row r="1897">
          <cell r="A1897" t="str">
            <v>001.18.02620</v>
          </cell>
          <cell r="B1897" t="str">
            <v>Niple duplo de pvc rígido para tubos de pvc rosqueável marca tigre 3  pol</v>
          </cell>
          <cell r="C1897" t="str">
            <v>UN</v>
          </cell>
          <cell r="D1897">
            <v>1</v>
          </cell>
          <cell r="E1897">
            <v>16.312899999999999</v>
          </cell>
          <cell r="F1897">
            <v>16.309999999999999</v>
          </cell>
        </row>
        <row r="1898">
          <cell r="A1898" t="str">
            <v>001.18.02640</v>
          </cell>
          <cell r="B1898" t="str">
            <v>Adaptador com rosca e flange para caixa de água de pvc inclusive assentamento 2 pol</v>
          </cell>
          <cell r="C1898" t="str">
            <v>UN</v>
          </cell>
          <cell r="D1898">
            <v>1</v>
          </cell>
          <cell r="E1898">
            <v>10.8184</v>
          </cell>
          <cell r="F1898">
            <v>10.81</v>
          </cell>
        </row>
        <row r="1899">
          <cell r="A1899" t="str">
            <v>001.18.02660</v>
          </cell>
          <cell r="B1899" t="str">
            <v>Adaptador com rosca e flange para caixa de água de pvc inclusive assentamento 1 pol</v>
          </cell>
          <cell r="C1899" t="str">
            <v>UN</v>
          </cell>
          <cell r="D1899">
            <v>1</v>
          </cell>
          <cell r="E1899">
            <v>9.8644999999999996</v>
          </cell>
          <cell r="F1899">
            <v>9.86</v>
          </cell>
        </row>
        <row r="1900">
          <cell r="A1900" t="str">
            <v>001.18.02680</v>
          </cell>
          <cell r="B1900" t="str">
            <v>Adaptador com rosca e flange para caixa de água de pvc inclusive assentamento 3/4 pol</v>
          </cell>
          <cell r="C1900" t="str">
            <v>UN</v>
          </cell>
          <cell r="D1900">
            <v>1</v>
          </cell>
          <cell r="E1900">
            <v>8.0545000000000009</v>
          </cell>
          <cell r="F1900">
            <v>8.0500000000000007</v>
          </cell>
        </row>
        <row r="1901">
          <cell r="A1901" t="str">
            <v>001.18.02700</v>
          </cell>
          <cell r="B1901" t="str">
            <v>Adaptador com rosca e flange para caixa de água de pvc inclusive assentamento 1/2 pol</v>
          </cell>
          <cell r="C1901" t="str">
            <v>UN</v>
          </cell>
          <cell r="D1901">
            <v>1</v>
          </cell>
          <cell r="E1901">
            <v>8.0545000000000009</v>
          </cell>
          <cell r="F1901">
            <v>8.0500000000000007</v>
          </cell>
        </row>
        <row r="1902">
          <cell r="A1902" t="str">
            <v>001.18.02720</v>
          </cell>
          <cell r="B1902" t="str">
            <v>Adaptador com rosca e flange para caixa de água de pvc inclusive assentamento 3 pol</v>
          </cell>
          <cell r="C1902" t="str">
            <v>UN</v>
          </cell>
          <cell r="D1902">
            <v>1</v>
          </cell>
          <cell r="E1902">
            <v>57.702100000000002</v>
          </cell>
          <cell r="F1902">
            <v>57.7</v>
          </cell>
        </row>
        <row r="1903">
          <cell r="A1903" t="str">
            <v>001.18.02740</v>
          </cell>
          <cell r="B1903" t="str">
            <v>Tampão ou cap de pvc rígido para tubos de pvc rosqueável marca tigre 3 pol</v>
          </cell>
          <cell r="C1903" t="str">
            <v>UN</v>
          </cell>
          <cell r="D1903">
            <v>1</v>
          </cell>
          <cell r="E1903">
            <v>7.8174000000000001</v>
          </cell>
          <cell r="F1903">
            <v>7.81</v>
          </cell>
        </row>
        <row r="1904">
          <cell r="A1904" t="str">
            <v>001.18.02760</v>
          </cell>
          <cell r="B1904" t="str">
            <v>Tampão ou cap de pvc rígido para tubos de pvc rosqueável marca tigre 2.5 pol</v>
          </cell>
          <cell r="C1904" t="str">
            <v>UN</v>
          </cell>
          <cell r="D1904">
            <v>1</v>
          </cell>
          <cell r="E1904">
            <v>6.9273999999999996</v>
          </cell>
          <cell r="F1904">
            <v>6.92</v>
          </cell>
        </row>
        <row r="1905">
          <cell r="A1905" t="str">
            <v>001.18.02780</v>
          </cell>
          <cell r="B1905" t="str">
            <v>Tampão ou cap de pvc rígido para tubos de pvc rosqueável marca tigre 2.00 pol</v>
          </cell>
          <cell r="C1905" t="str">
            <v>UN</v>
          </cell>
          <cell r="D1905">
            <v>1</v>
          </cell>
          <cell r="E1905">
            <v>5.8452999999999999</v>
          </cell>
          <cell r="F1905">
            <v>5.84</v>
          </cell>
        </row>
        <row r="1906">
          <cell r="A1906" t="str">
            <v>001.18.02800</v>
          </cell>
          <cell r="B1906" t="str">
            <v>Tampão ou cap de pvc rígido para tubos de pvc rosqueável marca tigre 1 1/2 pol</v>
          </cell>
          <cell r="C1906" t="str">
            <v>UN</v>
          </cell>
          <cell r="D1906">
            <v>1</v>
          </cell>
          <cell r="E1906">
            <v>4.7953000000000001</v>
          </cell>
          <cell r="F1906">
            <v>4.79</v>
          </cell>
        </row>
        <row r="1907">
          <cell r="A1907" t="str">
            <v>001.18.02820</v>
          </cell>
          <cell r="B1907" t="str">
            <v>Tampão ou cap de pvc rígido para tubos de pvc rosqueável marca tigre 1 1/4 pol</v>
          </cell>
          <cell r="C1907" t="str">
            <v>UN</v>
          </cell>
          <cell r="D1907">
            <v>1</v>
          </cell>
          <cell r="E1907">
            <v>3.9853000000000001</v>
          </cell>
          <cell r="F1907">
            <v>3.98</v>
          </cell>
        </row>
        <row r="1908">
          <cell r="A1908" t="str">
            <v>001.18.02840</v>
          </cell>
          <cell r="B1908" t="str">
            <v>Tampão ou cap de pvc rígido para tubos de pvc rosqueável marca tigre 1 pol</v>
          </cell>
          <cell r="C1908" t="str">
            <v>UN</v>
          </cell>
          <cell r="D1908">
            <v>1</v>
          </cell>
          <cell r="E1908">
            <v>2.1837</v>
          </cell>
          <cell r="F1908">
            <v>2.1800000000000002</v>
          </cell>
        </row>
        <row r="1909">
          <cell r="A1909" t="str">
            <v>001.18.02860</v>
          </cell>
          <cell r="B1909" t="str">
            <v>Tampão ou cap de pvc rígido para tubos de pvc rosqueável marca tigre 3/4 pol</v>
          </cell>
          <cell r="C1909" t="str">
            <v>UN</v>
          </cell>
          <cell r="D1909">
            <v>1</v>
          </cell>
          <cell r="E1909">
            <v>1.6036999999999999</v>
          </cell>
          <cell r="F1909">
            <v>1.6</v>
          </cell>
        </row>
        <row r="1910">
          <cell r="A1910" t="str">
            <v>001.18.02880</v>
          </cell>
          <cell r="B1910" t="str">
            <v>Tampão ou cap de pvc rígido para tubos de pvc rosqueável marca tigre 1/2 pol</v>
          </cell>
          <cell r="C1910" t="str">
            <v>UN</v>
          </cell>
          <cell r="D1910">
            <v>1</v>
          </cell>
          <cell r="E1910">
            <v>1.3436999999999999</v>
          </cell>
          <cell r="F1910">
            <v>1.34</v>
          </cell>
        </row>
        <row r="1911">
          <cell r="A1911" t="str">
            <v>001.18.02900</v>
          </cell>
          <cell r="B1911" t="str">
            <v>Flange sextavado com rosca e sem furos de pvc rígido para tubos de pvc rosqueável marca tigre 4 pol</v>
          </cell>
          <cell r="C1911" t="str">
            <v>UN</v>
          </cell>
          <cell r="D1911">
            <v>1</v>
          </cell>
          <cell r="E1911">
            <v>37.497399999999999</v>
          </cell>
          <cell r="F1911">
            <v>37.49</v>
          </cell>
        </row>
        <row r="1912">
          <cell r="A1912" t="str">
            <v>001.18.02920</v>
          </cell>
          <cell r="B1912" t="str">
            <v>Flange sextavado com rosca e sem furos de pvc rígido para tubos de pvc rosqueável marca tigre 3 pol</v>
          </cell>
          <cell r="C1912" t="str">
            <v>UN</v>
          </cell>
          <cell r="D1912">
            <v>1</v>
          </cell>
          <cell r="E1912">
            <v>20.3874</v>
          </cell>
          <cell r="F1912">
            <v>20.38</v>
          </cell>
        </row>
        <row r="1913">
          <cell r="A1913" t="str">
            <v>001.18.02940</v>
          </cell>
          <cell r="B1913" t="str">
            <v>Flange sextavado com rosca e sem furos de pvc rígido para tubos de pvc rosqueável marca tigre 2 1/2 pol</v>
          </cell>
          <cell r="C1913" t="str">
            <v>UN</v>
          </cell>
          <cell r="D1913">
            <v>1</v>
          </cell>
          <cell r="E1913">
            <v>20.3674</v>
          </cell>
          <cell r="F1913">
            <v>20.36</v>
          </cell>
        </row>
        <row r="1914">
          <cell r="A1914" t="str">
            <v>001.18.02960</v>
          </cell>
          <cell r="B1914" t="str">
            <v>Flange sextavado com rosca e sem furos de pvc rígido para tubos de pvc rosqueável marca tigre 2 pol</v>
          </cell>
          <cell r="C1914" t="str">
            <v>UN</v>
          </cell>
          <cell r="D1914">
            <v>1</v>
          </cell>
          <cell r="E1914">
            <v>4.0652999999999997</v>
          </cell>
          <cell r="F1914">
            <v>4.0599999999999996</v>
          </cell>
        </row>
        <row r="1915">
          <cell r="A1915" t="str">
            <v>001.18.02980</v>
          </cell>
          <cell r="B1915" t="str">
            <v>Flange sextavado com rosca e sem furos de pvc rígido para tubos de pvc rosqueável marca tigre 1 1/2 pol</v>
          </cell>
          <cell r="C1915" t="str">
            <v>UN</v>
          </cell>
          <cell r="D1915">
            <v>1</v>
          </cell>
          <cell r="E1915">
            <v>3.2953000000000001</v>
          </cell>
          <cell r="F1915">
            <v>3.29</v>
          </cell>
        </row>
        <row r="1916">
          <cell r="A1916" t="str">
            <v>001.18.03000</v>
          </cell>
          <cell r="B1916" t="str">
            <v>Flange sextavado com rosca e sem furos de pvc rígido para tubos de pvc rosqueável marca tigre 1 1/4 pol</v>
          </cell>
          <cell r="C1916" t="str">
            <v>UN</v>
          </cell>
          <cell r="D1916">
            <v>1</v>
          </cell>
          <cell r="E1916">
            <v>2.6353</v>
          </cell>
          <cell r="F1916">
            <v>2.63</v>
          </cell>
        </row>
        <row r="1917">
          <cell r="A1917" t="str">
            <v>001.18.03020</v>
          </cell>
          <cell r="B1917" t="str">
            <v>Flange sextavado com rosca e sem furos de pvc rígido para tubos de pvc rosqueável marca tigre 1 pol</v>
          </cell>
          <cell r="C1917" t="str">
            <v>UN</v>
          </cell>
          <cell r="D1917">
            <v>1</v>
          </cell>
          <cell r="E1917">
            <v>2.1937000000000002</v>
          </cell>
          <cell r="F1917">
            <v>2.19</v>
          </cell>
        </row>
        <row r="1918">
          <cell r="A1918" t="str">
            <v>001.18.03040</v>
          </cell>
          <cell r="B1918" t="str">
            <v>Flange sextavado com rosca e sem furos de pvc rígido para tubos de pvc rosqueável marca tigre 3/4 pol</v>
          </cell>
          <cell r="C1918" t="str">
            <v>UN</v>
          </cell>
          <cell r="D1918">
            <v>1</v>
          </cell>
          <cell r="E1918">
            <v>1.9437</v>
          </cell>
          <cell r="F1918">
            <v>1.94</v>
          </cell>
        </row>
        <row r="1919">
          <cell r="A1919" t="str">
            <v>001.18.03060</v>
          </cell>
          <cell r="B1919" t="str">
            <v>Flange sextavado com rosca e sem furos de pvc rígido para tubos de pvc rosqueável marca tigre 1/2 pol</v>
          </cell>
          <cell r="C1919" t="str">
            <v>UN</v>
          </cell>
          <cell r="D1919">
            <v>1</v>
          </cell>
          <cell r="E1919">
            <v>1.6287</v>
          </cell>
          <cell r="F1919">
            <v>1.62</v>
          </cell>
        </row>
        <row r="1920">
          <cell r="A1920" t="str">
            <v>001.18.03080</v>
          </cell>
          <cell r="B1920" t="str">
            <v>Plug ou bujão de 2", de pvc rígido, para tubos de pvc rosqueável marca tigre</v>
          </cell>
          <cell r="C1920" t="str">
            <v>UN</v>
          </cell>
          <cell r="D1920">
            <v>1</v>
          </cell>
          <cell r="E1920">
            <v>3.6353</v>
          </cell>
          <cell r="F1920">
            <v>3.63</v>
          </cell>
        </row>
        <row r="1921">
          <cell r="A1921" t="str">
            <v>001.18.03100</v>
          </cell>
          <cell r="B1921" t="str">
            <v>Plug ou bujão de 1 1/2", de pvc rígido, para tubos de pvc rosqueável marca tigre</v>
          </cell>
          <cell r="C1921" t="str">
            <v>UN</v>
          </cell>
          <cell r="D1921">
            <v>1</v>
          </cell>
          <cell r="E1921">
            <v>3.2252999999999998</v>
          </cell>
          <cell r="F1921">
            <v>3.22</v>
          </cell>
        </row>
        <row r="1922">
          <cell r="A1922" t="str">
            <v>001.18.03120</v>
          </cell>
          <cell r="B1922" t="str">
            <v>Plug ou bujão de 1 1/4", de pvc rígido, para tubos de pvc rosqueável marca tigre</v>
          </cell>
          <cell r="C1922" t="str">
            <v>UN</v>
          </cell>
          <cell r="D1922">
            <v>1</v>
          </cell>
          <cell r="E1922">
            <v>2.2353000000000001</v>
          </cell>
          <cell r="F1922">
            <v>2.23</v>
          </cell>
        </row>
        <row r="1923">
          <cell r="A1923" t="str">
            <v>001.18.03140</v>
          </cell>
          <cell r="B1923" t="str">
            <v>Plug ou bujão de 1", de pvc rígido, para tubos de pvc rosqueável marca tigre</v>
          </cell>
          <cell r="C1923" t="str">
            <v>UN</v>
          </cell>
          <cell r="D1923">
            <v>1</v>
          </cell>
          <cell r="E1923">
            <v>1.5037</v>
          </cell>
          <cell r="F1923">
            <v>1.5</v>
          </cell>
        </row>
        <row r="1924">
          <cell r="A1924" t="str">
            <v>001.18.03160</v>
          </cell>
          <cell r="B1924" t="str">
            <v>Plug ou bujão de 3/4", de pvc rígido, para tubos de pvc rosqueável marca tigre</v>
          </cell>
          <cell r="C1924" t="str">
            <v>UN</v>
          </cell>
          <cell r="D1924">
            <v>1</v>
          </cell>
          <cell r="E1924">
            <v>1.2877000000000001</v>
          </cell>
          <cell r="F1924">
            <v>1.28</v>
          </cell>
        </row>
        <row r="1925">
          <cell r="A1925" t="str">
            <v>001.18.03180</v>
          </cell>
          <cell r="B1925" t="str">
            <v>Plug ou bujão de 1/2", de pvc rígido, para tubos de pvc rosqueável marca tigre</v>
          </cell>
          <cell r="C1925" t="str">
            <v>UN</v>
          </cell>
          <cell r="D1925">
            <v>1</v>
          </cell>
          <cell r="E1925">
            <v>1.2037</v>
          </cell>
          <cell r="F1925">
            <v>1.2</v>
          </cell>
        </row>
        <row r="1926">
          <cell r="A1926" t="str">
            <v>001.18.03200</v>
          </cell>
          <cell r="B1926" t="str">
            <v>Joelho de 90º rosqueável com bucha de latão 1/2", de pvc rígido, marca tigre</v>
          </cell>
          <cell r="C1926" t="str">
            <v>UN</v>
          </cell>
          <cell r="D1926">
            <v>1</v>
          </cell>
          <cell r="E1926">
            <v>3.7526999999999999</v>
          </cell>
          <cell r="F1926">
            <v>3.75</v>
          </cell>
        </row>
        <row r="1927">
          <cell r="A1927" t="str">
            <v>001.18.03220</v>
          </cell>
          <cell r="B1927" t="str">
            <v>Joelho de 90º rosqueável com bucha de latão 3/4", de pvc rígido, marca tigre</v>
          </cell>
          <cell r="C1927" t="str">
            <v>UN</v>
          </cell>
          <cell r="D1927">
            <v>1</v>
          </cell>
          <cell r="E1927">
            <v>4.0427</v>
          </cell>
          <cell r="F1927">
            <v>4.04</v>
          </cell>
        </row>
        <row r="1928">
          <cell r="A1928" t="str">
            <v>001.18.03240</v>
          </cell>
          <cell r="B1928" t="str">
            <v>Joelho 90º redução rosqueável com bucha de latão 3/4" x 1/2", de  pvc rígido,  marca tigre</v>
          </cell>
          <cell r="C1928" t="str">
            <v>UN</v>
          </cell>
          <cell r="D1928">
            <v>1</v>
          </cell>
          <cell r="E1928">
            <v>4.2327000000000004</v>
          </cell>
          <cell r="F1928">
            <v>4.2300000000000004</v>
          </cell>
        </row>
        <row r="1929">
          <cell r="A1929" t="str">
            <v>001.18.03260</v>
          </cell>
          <cell r="B1929" t="str">
            <v>Tee 90º rosqueável  1/2",com bucha de latão na boca central , marca tigre</v>
          </cell>
          <cell r="C1929" t="str">
            <v>UN</v>
          </cell>
          <cell r="D1929">
            <v>1</v>
          </cell>
          <cell r="E1929">
            <v>4.0449000000000002</v>
          </cell>
          <cell r="F1929">
            <v>4.04</v>
          </cell>
        </row>
        <row r="1930">
          <cell r="A1930" t="str">
            <v>001.18.03280</v>
          </cell>
          <cell r="B1930" t="str">
            <v>Tee 90º rosqueável 3/4", com bucha de latão na boca central,  marca tigre</v>
          </cell>
          <cell r="C1930" t="str">
            <v>UN</v>
          </cell>
          <cell r="D1930">
            <v>1</v>
          </cell>
          <cell r="E1930">
            <v>4.8249000000000004</v>
          </cell>
          <cell r="F1930">
            <v>4.82</v>
          </cell>
        </row>
        <row r="1931">
          <cell r="A1931" t="str">
            <v>001.18.03300</v>
          </cell>
          <cell r="B1931" t="str">
            <v>Tee 90º redução rosqueável 3/4"x1/2", com bucha de latão na boca central,  marca tigre</v>
          </cell>
          <cell r="C1931" t="str">
            <v>UN</v>
          </cell>
          <cell r="D1931">
            <v>1</v>
          </cell>
          <cell r="E1931">
            <v>4.1649000000000003</v>
          </cell>
          <cell r="F1931">
            <v>4.16</v>
          </cell>
        </row>
        <row r="1932">
          <cell r="A1932" t="str">
            <v>001.18.03320</v>
          </cell>
          <cell r="B1932" t="str">
            <v>Fornecimento e instalação de engate no. 3 com terminais de 1/2 pol e mangueira flexíel branca, de 30 cm, marca tigre</v>
          </cell>
          <cell r="C1932" t="str">
            <v>UN</v>
          </cell>
          <cell r="D1932">
            <v>1</v>
          </cell>
          <cell r="E1932">
            <v>4.0891999999999999</v>
          </cell>
          <cell r="F1932">
            <v>4.08</v>
          </cell>
        </row>
        <row r="1933">
          <cell r="A1933" t="str">
            <v>001.18.03340</v>
          </cell>
          <cell r="B1933" t="str">
            <v>Fornecimento e colocação de engate no. 5 com terminais cromados de 1/2 pol e mangueira flexível, de 40 cm, marca tigre</v>
          </cell>
          <cell r="C1933" t="str">
            <v>UN</v>
          </cell>
          <cell r="D1933">
            <v>1</v>
          </cell>
          <cell r="E1933">
            <v>15.059200000000001</v>
          </cell>
          <cell r="F1933">
            <v>15.05</v>
          </cell>
        </row>
        <row r="1934">
          <cell r="A1934" t="str">
            <v>001.18.03360</v>
          </cell>
          <cell r="B1934" t="str">
            <v>Curva de 90º de pvc rígido para tubo soldável 110mm ( 4 pol )</v>
          </cell>
          <cell r="C1934" t="str">
            <v>UN</v>
          </cell>
          <cell r="D1934">
            <v>1</v>
          </cell>
          <cell r="E1934">
            <v>32.911099999999998</v>
          </cell>
          <cell r="F1934">
            <v>32.909999999999997</v>
          </cell>
        </row>
        <row r="1935">
          <cell r="A1935" t="str">
            <v>001.18.03380</v>
          </cell>
          <cell r="B1935" t="str">
            <v>Curva de 90º de pvc rígido para tubo soldável 85mm ( 3 pol )</v>
          </cell>
          <cell r="C1935" t="str">
            <v>UN</v>
          </cell>
          <cell r="D1935">
            <v>1</v>
          </cell>
          <cell r="E1935">
            <v>16.596800000000002</v>
          </cell>
          <cell r="F1935">
            <v>16.59</v>
          </cell>
        </row>
        <row r="1936">
          <cell r="A1936" t="str">
            <v>001.18.03400</v>
          </cell>
          <cell r="B1936" t="str">
            <v>Curva de 90º de pvc rígido para tubo soldável 75mm (21/2 pol)</v>
          </cell>
          <cell r="C1936" t="str">
            <v>UN</v>
          </cell>
          <cell r="D1936">
            <v>1</v>
          </cell>
          <cell r="E1936">
            <v>17.026800000000001</v>
          </cell>
          <cell r="F1936">
            <v>17.02</v>
          </cell>
        </row>
        <row r="1937">
          <cell r="A1937" t="str">
            <v>001.18.03420</v>
          </cell>
          <cell r="B1937" t="str">
            <v>Curva de 90º de pvc rígido para tubo soldável 60mm (2 pol)</v>
          </cell>
          <cell r="C1937" t="str">
            <v>UN</v>
          </cell>
          <cell r="D1937">
            <v>1</v>
          </cell>
          <cell r="E1937">
            <v>14.2727</v>
          </cell>
          <cell r="F1937">
            <v>14.27</v>
          </cell>
        </row>
        <row r="1938">
          <cell r="A1938" t="str">
            <v>001.18.03440</v>
          </cell>
          <cell r="B1938" t="str">
            <v>Curva de 90º de pvc rígido para tubo soldável 50mm (1 1/2 pol)</v>
          </cell>
          <cell r="C1938" t="str">
            <v>UN</v>
          </cell>
          <cell r="D1938">
            <v>1</v>
          </cell>
          <cell r="E1938">
            <v>7.2327000000000004</v>
          </cell>
          <cell r="F1938">
            <v>7.23</v>
          </cell>
        </row>
        <row r="1939">
          <cell r="A1939" t="str">
            <v>001.18.03460</v>
          </cell>
          <cell r="B1939" t="str">
            <v>Curva de 90º de pvc rígido para tubo soldável 40mm (1 1/4 pol)</v>
          </cell>
          <cell r="C1939" t="str">
            <v>UN</v>
          </cell>
          <cell r="D1939">
            <v>1</v>
          </cell>
          <cell r="E1939">
            <v>6.2226999999999997</v>
          </cell>
          <cell r="F1939">
            <v>6.22</v>
          </cell>
        </row>
        <row r="1940">
          <cell r="A1940" t="str">
            <v>001.18.03480</v>
          </cell>
          <cell r="B1940" t="str">
            <v>Curva de 90º de pvc rígido para tubo soldável 32mm (1 pol)</v>
          </cell>
          <cell r="C1940" t="str">
            <v>UN</v>
          </cell>
          <cell r="D1940">
            <v>1</v>
          </cell>
          <cell r="E1940">
            <v>6.4326999999999996</v>
          </cell>
          <cell r="F1940">
            <v>6.43</v>
          </cell>
        </row>
        <row r="1941">
          <cell r="A1941" t="str">
            <v>001.18.03500</v>
          </cell>
          <cell r="B1941" t="str">
            <v>Curva de 90º de pvc rígido para tubo soldável 25mm (3/4 pol)</v>
          </cell>
          <cell r="C1941" t="str">
            <v>UN</v>
          </cell>
          <cell r="D1941">
            <v>1</v>
          </cell>
          <cell r="E1941">
            <v>3.9483999999999999</v>
          </cell>
          <cell r="F1941">
            <v>3.94</v>
          </cell>
        </row>
        <row r="1942">
          <cell r="A1942" t="str">
            <v>001.18.03520</v>
          </cell>
          <cell r="B1942" t="str">
            <v>Curva de 90º de pvc rígido para tubo soldável 20mm (1/2 pol)</v>
          </cell>
          <cell r="C1942" t="str">
            <v>UN</v>
          </cell>
          <cell r="D1942">
            <v>1</v>
          </cell>
          <cell r="E1942">
            <v>3.1084000000000001</v>
          </cell>
          <cell r="F1942">
            <v>3.1</v>
          </cell>
        </row>
        <row r="1943">
          <cell r="A1943" t="str">
            <v>001.18.03540</v>
          </cell>
          <cell r="B1943" t="str">
            <v>Curva de 45º de pvc rígido para tubo soldável 110mm ( 4 pol )</v>
          </cell>
          <cell r="C1943" t="str">
            <v>UN</v>
          </cell>
          <cell r="D1943">
            <v>1</v>
          </cell>
          <cell r="E1943">
            <v>28.441099999999999</v>
          </cell>
          <cell r="F1943">
            <v>28.44</v>
          </cell>
        </row>
        <row r="1944">
          <cell r="A1944" t="str">
            <v>001.18.03560</v>
          </cell>
          <cell r="B1944" t="str">
            <v>Curva de 45º de pvc rígido para tubo soldável 85mm ( 3 pol )</v>
          </cell>
          <cell r="C1944" t="str">
            <v>UN</v>
          </cell>
          <cell r="D1944">
            <v>1</v>
          </cell>
          <cell r="E1944">
            <v>13.2468</v>
          </cell>
          <cell r="F1944">
            <v>13.24</v>
          </cell>
        </row>
        <row r="1945">
          <cell r="A1945" t="str">
            <v>001.18.03580</v>
          </cell>
          <cell r="B1945" t="str">
            <v>Curva de 45º de pvc rígido para tubo soldável 75mm ( 2 1/2 pol )</v>
          </cell>
          <cell r="C1945" t="str">
            <v>UN</v>
          </cell>
          <cell r="D1945">
            <v>1</v>
          </cell>
          <cell r="E1945">
            <v>9.6468000000000007</v>
          </cell>
          <cell r="F1945">
            <v>9.64</v>
          </cell>
        </row>
        <row r="1946">
          <cell r="A1946" t="str">
            <v>001.18.03600</v>
          </cell>
          <cell r="B1946" t="str">
            <v>Curva de 45º de pvc rígido para tubo soldável 60mm ( 2  pol )</v>
          </cell>
          <cell r="C1946" t="str">
            <v>UN</v>
          </cell>
          <cell r="D1946">
            <v>1</v>
          </cell>
          <cell r="E1946">
            <v>5.8327</v>
          </cell>
          <cell r="F1946">
            <v>5.83</v>
          </cell>
        </row>
        <row r="1947">
          <cell r="A1947" t="str">
            <v>001.18.03620</v>
          </cell>
          <cell r="B1947" t="str">
            <v>Curva de 45º de pvc rígido para tubo soldável 50mm ( 1 1/2  pol )</v>
          </cell>
          <cell r="C1947" t="str">
            <v>UN</v>
          </cell>
          <cell r="D1947">
            <v>1</v>
          </cell>
          <cell r="E1947">
            <v>4.2226999999999997</v>
          </cell>
          <cell r="F1947">
            <v>4.22</v>
          </cell>
        </row>
        <row r="1948">
          <cell r="A1948" t="str">
            <v>001.18.03640</v>
          </cell>
          <cell r="B1948" t="str">
            <v>Curva de 45º de pvc rígido para tubo soldável 50mm ( 1 1/4  pol )</v>
          </cell>
          <cell r="C1948" t="str">
            <v>UN</v>
          </cell>
          <cell r="D1948">
            <v>1</v>
          </cell>
          <cell r="E1948">
            <v>3.0026999999999999</v>
          </cell>
          <cell r="F1948">
            <v>3</v>
          </cell>
        </row>
        <row r="1949">
          <cell r="A1949" t="str">
            <v>001.18.03660</v>
          </cell>
          <cell r="B1949" t="str">
            <v>Curva de 45º de pvc rígido para tubo soldável 32mm ( 1  pol )</v>
          </cell>
          <cell r="C1949" t="str">
            <v>UN</v>
          </cell>
          <cell r="D1949">
            <v>1</v>
          </cell>
          <cell r="E1949">
            <v>1.8384</v>
          </cell>
          <cell r="F1949">
            <v>1.83</v>
          </cell>
        </row>
        <row r="1950">
          <cell r="A1950" t="str">
            <v>001.18.03680</v>
          </cell>
          <cell r="B1950" t="str">
            <v>Curva de 45º de pvc rígido para tubo soldável 25mm ( 3/4  pol )</v>
          </cell>
          <cell r="C1950" t="str">
            <v>UN</v>
          </cell>
          <cell r="D1950">
            <v>1</v>
          </cell>
          <cell r="E1950">
            <v>1.5684</v>
          </cell>
          <cell r="F1950">
            <v>1.56</v>
          </cell>
        </row>
        <row r="1951">
          <cell r="A1951" t="str">
            <v>001.18.03700</v>
          </cell>
          <cell r="B1951" t="str">
            <v>Curva de 45º de pvc rígido para tubo soldável 20mm ( 1/2  pol )</v>
          </cell>
          <cell r="C1951" t="str">
            <v>UN</v>
          </cell>
          <cell r="D1951">
            <v>1</v>
          </cell>
          <cell r="E1951">
            <v>1.7234</v>
          </cell>
          <cell r="F1951">
            <v>1.72</v>
          </cell>
        </row>
        <row r="1952">
          <cell r="A1952" t="str">
            <v>001.18.03720</v>
          </cell>
          <cell r="B1952" t="str">
            <v>Luva de pvc rígido para tubo soldável 110mm ( 4 pol )</v>
          </cell>
          <cell r="C1952" t="str">
            <v>UN</v>
          </cell>
          <cell r="D1952">
            <v>1</v>
          </cell>
          <cell r="E1952">
            <v>25.4011</v>
          </cell>
          <cell r="F1952">
            <v>25.4</v>
          </cell>
        </row>
        <row r="1953">
          <cell r="A1953" t="str">
            <v>001.18.03740</v>
          </cell>
          <cell r="B1953" t="str">
            <v>Luva de pvc rígido para tubo soldável 85mm ( 3 pol )</v>
          </cell>
          <cell r="C1953" t="str">
            <v>UN</v>
          </cell>
          <cell r="D1953">
            <v>1</v>
          </cell>
          <cell r="E1953">
            <v>21.046800000000001</v>
          </cell>
          <cell r="F1953">
            <v>21.04</v>
          </cell>
        </row>
        <row r="1954">
          <cell r="A1954" t="str">
            <v>001.18.03760</v>
          </cell>
          <cell r="B1954" t="str">
            <v>Luva de pvc rígido para tubo soldável 75mm ( 2 1/2 pol )</v>
          </cell>
          <cell r="C1954" t="str">
            <v>UN</v>
          </cell>
          <cell r="D1954">
            <v>1</v>
          </cell>
          <cell r="E1954">
            <v>14.4468</v>
          </cell>
          <cell r="F1954">
            <v>14.44</v>
          </cell>
        </row>
        <row r="1955">
          <cell r="A1955" t="str">
            <v>001.18.03780</v>
          </cell>
          <cell r="B1955" t="str">
            <v>Luva de pvc rígido para tubo soldável 60mm ( 2 pol )</v>
          </cell>
          <cell r="C1955" t="str">
            <v>UN</v>
          </cell>
          <cell r="D1955">
            <v>1</v>
          </cell>
          <cell r="E1955">
            <v>2.4127000000000001</v>
          </cell>
          <cell r="F1955">
            <v>2.41</v>
          </cell>
        </row>
        <row r="1956">
          <cell r="A1956" t="str">
            <v>001.18.03800</v>
          </cell>
          <cell r="B1956" t="str">
            <v>Luva de pvc rígido para tubo soldável 50mm ( 1 1/2 pol )</v>
          </cell>
          <cell r="C1956" t="str">
            <v>UN</v>
          </cell>
          <cell r="D1956">
            <v>1</v>
          </cell>
          <cell r="E1956">
            <v>3.6526999999999998</v>
          </cell>
          <cell r="F1956">
            <v>3.65</v>
          </cell>
        </row>
        <row r="1957">
          <cell r="A1957" t="str">
            <v>001.18.03820</v>
          </cell>
          <cell r="B1957" t="str">
            <v>Luva de pvc rígido para tubo soldável 40mm ( 1 1/4pol )</v>
          </cell>
          <cell r="C1957" t="str">
            <v>UN</v>
          </cell>
          <cell r="D1957">
            <v>1</v>
          </cell>
          <cell r="E1957">
            <v>3.3027000000000002</v>
          </cell>
          <cell r="F1957">
            <v>3.3</v>
          </cell>
        </row>
        <row r="1958">
          <cell r="A1958" t="str">
            <v>001.18.03840</v>
          </cell>
          <cell r="B1958" t="str">
            <v>Luva de pvc rígido para tubo soldável 32mm ( 1 pol )</v>
          </cell>
          <cell r="C1958" t="str">
            <v>UN</v>
          </cell>
          <cell r="D1958">
            <v>1</v>
          </cell>
          <cell r="E1958">
            <v>1.8884000000000001</v>
          </cell>
          <cell r="F1958">
            <v>1.88</v>
          </cell>
        </row>
        <row r="1959">
          <cell r="A1959" t="str">
            <v>001.18.03860</v>
          </cell>
          <cell r="B1959" t="str">
            <v>Luva de pvc rígido para tubo soldável 25mm ( 3/4 pol )</v>
          </cell>
          <cell r="C1959" t="str">
            <v>UN</v>
          </cell>
          <cell r="D1959">
            <v>1</v>
          </cell>
          <cell r="E1959">
            <v>1.5284</v>
          </cell>
          <cell r="F1959">
            <v>1.52</v>
          </cell>
        </row>
        <row r="1960">
          <cell r="A1960" t="str">
            <v>001.18.03880</v>
          </cell>
          <cell r="B1960" t="str">
            <v>Luva de pvc rígido para tubo soldável 20mm ( 1/2 pol )</v>
          </cell>
          <cell r="C1960" t="str">
            <v>UN</v>
          </cell>
          <cell r="D1960">
            <v>1</v>
          </cell>
          <cell r="E1960">
            <v>1.5184</v>
          </cell>
          <cell r="F1960">
            <v>1.51</v>
          </cell>
        </row>
        <row r="1961">
          <cell r="A1961" t="str">
            <v>001.18.03900</v>
          </cell>
          <cell r="B1961" t="str">
            <v>Cotovelo de pvc rígido para tubo soldável 110 mm (4 pol)</v>
          </cell>
          <cell r="C1961" t="str">
            <v>UN</v>
          </cell>
          <cell r="D1961">
            <v>1</v>
          </cell>
          <cell r="E1961">
            <v>90.961100000000002</v>
          </cell>
          <cell r="F1961">
            <v>90.96</v>
          </cell>
        </row>
        <row r="1962">
          <cell r="A1962" t="str">
            <v>001.18.03920</v>
          </cell>
          <cell r="B1962" t="str">
            <v>Cotovelo de pvc rígido para tubo soldável 85 mm (3 pol)</v>
          </cell>
          <cell r="C1962" t="str">
            <v>UN</v>
          </cell>
          <cell r="D1962">
            <v>1</v>
          </cell>
          <cell r="E1962">
            <v>41.506799999999998</v>
          </cell>
          <cell r="F1962">
            <v>41.5</v>
          </cell>
        </row>
        <row r="1963">
          <cell r="A1963" t="str">
            <v>001.18.03940</v>
          </cell>
          <cell r="B1963" t="str">
            <v>Cotovelo de pvc rígido para tubo soldável 75 mm (2 1/2 pol)</v>
          </cell>
          <cell r="C1963" t="str">
            <v>UN</v>
          </cell>
          <cell r="D1963">
            <v>1</v>
          </cell>
          <cell r="E1963">
            <v>33.366799999999998</v>
          </cell>
          <cell r="F1963">
            <v>33.36</v>
          </cell>
        </row>
        <row r="1964">
          <cell r="A1964" t="str">
            <v>001.18.03960</v>
          </cell>
          <cell r="B1964" t="str">
            <v>Cotovelo de pvc rígido para tubo soldável 60 mm (2 pol)</v>
          </cell>
          <cell r="C1964" t="str">
            <v>UN</v>
          </cell>
          <cell r="D1964">
            <v>1</v>
          </cell>
          <cell r="E1964">
            <v>12.402699999999999</v>
          </cell>
          <cell r="F1964">
            <v>12.4</v>
          </cell>
        </row>
        <row r="1965">
          <cell r="A1965" t="str">
            <v>001.18.03980</v>
          </cell>
          <cell r="B1965" t="str">
            <v>Cotovelo de pvc rígido para tubo soldável 50 mm ( 1 1/2 pol)</v>
          </cell>
          <cell r="C1965" t="str">
            <v>UN</v>
          </cell>
          <cell r="D1965">
            <v>1</v>
          </cell>
          <cell r="E1965">
            <v>4.2626999999999997</v>
          </cell>
          <cell r="F1965">
            <v>4.26</v>
          </cell>
        </row>
        <row r="1966">
          <cell r="A1966" t="str">
            <v>001.18.04000</v>
          </cell>
          <cell r="B1966" t="str">
            <v>Cotovelo de pvc rígido para tubo soldável 40 mm ( 1 1/4 pol)</v>
          </cell>
          <cell r="C1966" t="str">
            <v>UN</v>
          </cell>
          <cell r="D1966">
            <v>1</v>
          </cell>
          <cell r="E1966">
            <v>3.9826999999999999</v>
          </cell>
          <cell r="F1966">
            <v>3.98</v>
          </cell>
        </row>
        <row r="1967">
          <cell r="A1967" t="str">
            <v>001.18.04020</v>
          </cell>
          <cell r="B1967" t="str">
            <v>Cotovelo de pvc rígido para tubo soldável 32 mm ( 1 pol)</v>
          </cell>
          <cell r="C1967" t="str">
            <v>UN</v>
          </cell>
          <cell r="D1967">
            <v>1</v>
          </cell>
          <cell r="E1967">
            <v>2.0583999999999998</v>
          </cell>
          <cell r="F1967">
            <v>2.0499999999999998</v>
          </cell>
        </row>
        <row r="1968">
          <cell r="A1968" t="str">
            <v>001.18.04040</v>
          </cell>
          <cell r="B1968" t="str">
            <v>Cotovelo de pvc rígido para tubo soldável 25 mm ( 3/4 pol)</v>
          </cell>
          <cell r="C1968" t="str">
            <v>UN</v>
          </cell>
          <cell r="D1968">
            <v>1</v>
          </cell>
          <cell r="E1968">
            <v>1.5584</v>
          </cell>
          <cell r="F1968">
            <v>1.55</v>
          </cell>
        </row>
        <row r="1969">
          <cell r="A1969" t="str">
            <v>001.18.04060</v>
          </cell>
          <cell r="B1969" t="str">
            <v>Cotovelo de pvc rígido para tubo soldável 20 mm ( 1/2 pol)</v>
          </cell>
          <cell r="C1969" t="str">
            <v>UN</v>
          </cell>
          <cell r="D1969">
            <v>1</v>
          </cell>
          <cell r="E1969">
            <v>1.4583999999999999</v>
          </cell>
          <cell r="F1969">
            <v>1.45</v>
          </cell>
        </row>
        <row r="1970">
          <cell r="A1970" t="str">
            <v>001.18.04080</v>
          </cell>
          <cell r="B1970" t="str">
            <v>Cotovelo 90º com redução de pvc rígido para tubo soldável 40 x 32mm ( 1.1/4 x 1 pol )</v>
          </cell>
          <cell r="C1970" t="str">
            <v>UN</v>
          </cell>
          <cell r="D1970">
            <v>1</v>
          </cell>
          <cell r="E1970">
            <v>3.0527000000000002</v>
          </cell>
          <cell r="F1970">
            <v>3.05</v>
          </cell>
        </row>
        <row r="1971">
          <cell r="A1971" t="str">
            <v>001.18.04100</v>
          </cell>
          <cell r="B1971" t="str">
            <v>Cotovelo 90º com redução de pvc rígido para tubo soldável 32 x 25mm ( 1 x 3/4 pol )</v>
          </cell>
          <cell r="C1971" t="str">
            <v>UN</v>
          </cell>
          <cell r="D1971">
            <v>1</v>
          </cell>
          <cell r="E1971">
            <v>2.4384000000000001</v>
          </cell>
          <cell r="F1971">
            <v>2.4300000000000002</v>
          </cell>
        </row>
        <row r="1972">
          <cell r="A1972" t="str">
            <v>001.18.04120</v>
          </cell>
          <cell r="B1972" t="str">
            <v>Cotovelo 90º com redução de pvc rígido para tubo soldável 25 x 20mm ( 3/4 x 1/2 pol )</v>
          </cell>
          <cell r="C1972" t="str">
            <v>UN</v>
          </cell>
          <cell r="D1972">
            <v>1</v>
          </cell>
          <cell r="E1972">
            <v>2.2183999999999999</v>
          </cell>
          <cell r="F1972">
            <v>2.21</v>
          </cell>
        </row>
        <row r="1973">
          <cell r="A1973" t="str">
            <v>001.18.04140</v>
          </cell>
          <cell r="B1973" t="str">
            <v>Cotovelo 45º de pvc rígido para tubo soldável 50mm ( 1.1/2 pol ).</v>
          </cell>
          <cell r="C1973" t="str">
            <v>UN</v>
          </cell>
          <cell r="D1973">
            <v>1</v>
          </cell>
          <cell r="E1973">
            <v>4.9726999999999997</v>
          </cell>
          <cell r="F1973">
            <v>4.97</v>
          </cell>
        </row>
        <row r="1974">
          <cell r="A1974" t="str">
            <v>001.18.04160</v>
          </cell>
          <cell r="B1974" t="str">
            <v>Cotovelo 45º de pvc rígido para tubo soldável 40 mm (1 1/4 pol)</v>
          </cell>
          <cell r="C1974" t="str">
            <v>UN</v>
          </cell>
          <cell r="D1974">
            <v>1</v>
          </cell>
          <cell r="E1974">
            <v>4.7027000000000001</v>
          </cell>
          <cell r="F1974">
            <v>4.7</v>
          </cell>
        </row>
        <row r="1975">
          <cell r="A1975" t="str">
            <v>001.18.04180</v>
          </cell>
          <cell r="B1975" t="str">
            <v>Cotovelo 45º de pvc rígido para tubo soldável 32 mm ( 1 pol)</v>
          </cell>
          <cell r="C1975" t="str">
            <v>UN</v>
          </cell>
          <cell r="D1975">
            <v>1</v>
          </cell>
          <cell r="E1975">
            <v>2.8184</v>
          </cell>
          <cell r="F1975">
            <v>2.81</v>
          </cell>
        </row>
        <row r="1976">
          <cell r="A1976" t="str">
            <v>001.18.04200</v>
          </cell>
          <cell r="B1976" t="str">
            <v>Cotovelo 45º de pvc rígido para tubo soldável 25 mm ( 3/4 pol)</v>
          </cell>
          <cell r="C1976" t="str">
            <v>UN</v>
          </cell>
          <cell r="D1976">
            <v>1</v>
          </cell>
          <cell r="E1976">
            <v>1.8584000000000001</v>
          </cell>
          <cell r="F1976">
            <v>1.85</v>
          </cell>
        </row>
        <row r="1977">
          <cell r="A1977" t="str">
            <v>001.18.04220</v>
          </cell>
          <cell r="B1977" t="str">
            <v>Cotovelo 45º de pvc rígido para tubo soldável 20 mm ( 1/2 pol)</v>
          </cell>
          <cell r="C1977" t="str">
            <v>UN</v>
          </cell>
          <cell r="D1977">
            <v>1</v>
          </cell>
          <cell r="E1977">
            <v>1.5584</v>
          </cell>
          <cell r="F1977">
            <v>1.55</v>
          </cell>
        </row>
        <row r="1978">
          <cell r="A1978" t="str">
            <v>001.18.04240</v>
          </cell>
          <cell r="B1978" t="str">
            <v>Tee 90º de pvc rígido para tubo soldável 110mm ( 4 pol )</v>
          </cell>
          <cell r="C1978" t="str">
            <v>UN</v>
          </cell>
          <cell r="D1978">
            <v>1</v>
          </cell>
          <cell r="E1978">
            <v>69.135099999999994</v>
          </cell>
          <cell r="F1978">
            <v>69.13</v>
          </cell>
        </row>
        <row r="1979">
          <cell r="A1979" t="str">
            <v>001.18.04260</v>
          </cell>
          <cell r="B1979" t="str">
            <v>Tee 90º de pvc rígido para tubo soldável 85mm ( 3 pol )</v>
          </cell>
          <cell r="C1979" t="str">
            <v>UN</v>
          </cell>
          <cell r="D1979">
            <v>1</v>
          </cell>
          <cell r="E1979">
            <v>34.8611</v>
          </cell>
          <cell r="F1979">
            <v>34.86</v>
          </cell>
        </row>
        <row r="1980">
          <cell r="A1980" t="str">
            <v>001.18.04280</v>
          </cell>
          <cell r="B1980" t="str">
            <v>Tee 90º de pvc rígido para tubo soldável 75mm ( 2 1/2 pol )</v>
          </cell>
          <cell r="C1980" t="str">
            <v>UN</v>
          </cell>
          <cell r="D1980">
            <v>1</v>
          </cell>
          <cell r="E1980">
            <v>26.1111</v>
          </cell>
          <cell r="F1980">
            <v>26.11</v>
          </cell>
        </row>
        <row r="1981">
          <cell r="A1981" t="str">
            <v>001.18.04300</v>
          </cell>
          <cell r="B1981" t="str">
            <v>Tee 90º de pvc rígido para tubo soldável 60mm ( 2 pol )</v>
          </cell>
          <cell r="C1981" t="str">
            <v>UN</v>
          </cell>
          <cell r="D1981">
            <v>1</v>
          </cell>
          <cell r="E1981">
            <v>15.1874</v>
          </cell>
          <cell r="F1981">
            <v>15.18</v>
          </cell>
        </row>
        <row r="1982">
          <cell r="A1982" t="str">
            <v>001.18.04320</v>
          </cell>
          <cell r="B1982" t="str">
            <v>Tee 90º de pvc rígido para tubo soldável 50mm ( 11/2 pol )</v>
          </cell>
          <cell r="C1982" t="str">
            <v>UN</v>
          </cell>
          <cell r="D1982">
            <v>1</v>
          </cell>
          <cell r="E1982">
            <v>5.8373999999999997</v>
          </cell>
          <cell r="F1982">
            <v>5.83</v>
          </cell>
        </row>
        <row r="1983">
          <cell r="A1983" t="str">
            <v>001.18.04340</v>
          </cell>
          <cell r="B1983" t="str">
            <v>Tee 90º de pvc rígido para tubo soldável 40mm ( 11/4 pol )</v>
          </cell>
          <cell r="C1983" t="str">
            <v>UN</v>
          </cell>
          <cell r="D1983">
            <v>1</v>
          </cell>
          <cell r="E1983">
            <v>5.7873999999999999</v>
          </cell>
          <cell r="F1983">
            <v>5.78</v>
          </cell>
        </row>
        <row r="1984">
          <cell r="A1984" t="str">
            <v>001.18.04360</v>
          </cell>
          <cell r="B1984" t="str">
            <v>Tee 90º de pvc rígido para tubo soldável 32mm ( 1 pol )</v>
          </cell>
          <cell r="C1984" t="str">
            <v>UN</v>
          </cell>
          <cell r="D1984">
            <v>1</v>
          </cell>
          <cell r="E1984">
            <v>2.8708</v>
          </cell>
          <cell r="F1984">
            <v>2.87</v>
          </cell>
        </row>
        <row r="1985">
          <cell r="A1985" t="str">
            <v>001.18.04380</v>
          </cell>
          <cell r="B1985" t="str">
            <v>Tee 90º de pvc rígido para tubo soldável 25mm ( 3/4 pol )</v>
          </cell>
          <cell r="C1985" t="str">
            <v>UN</v>
          </cell>
          <cell r="D1985">
            <v>1</v>
          </cell>
          <cell r="E1985">
            <v>1.8508</v>
          </cell>
          <cell r="F1985">
            <v>1.85</v>
          </cell>
        </row>
        <row r="1986">
          <cell r="A1986" t="str">
            <v>001.18.04400</v>
          </cell>
          <cell r="B1986" t="str">
            <v>Tee 90º de pvc rígido para tubo soldável 20mm ( 1/2 pol )</v>
          </cell>
          <cell r="C1986" t="str">
            <v>UN</v>
          </cell>
          <cell r="D1986">
            <v>1</v>
          </cell>
          <cell r="E1986">
            <v>1.6708000000000001</v>
          </cell>
          <cell r="F1986">
            <v>1.67</v>
          </cell>
        </row>
        <row r="1987">
          <cell r="A1987" t="str">
            <v>001.18.04420</v>
          </cell>
          <cell r="B1987" t="str">
            <v>Tee de redução de pvc rígido part tubo soldável 110 x 85mm ( 4 x 3 pol )</v>
          </cell>
          <cell r="C1987" t="str">
            <v>UN</v>
          </cell>
          <cell r="D1987">
            <v>1</v>
          </cell>
          <cell r="E1987">
            <v>52.275100000000002</v>
          </cell>
          <cell r="F1987">
            <v>52.27</v>
          </cell>
        </row>
        <row r="1988">
          <cell r="A1988" t="str">
            <v>001.18.04440</v>
          </cell>
          <cell r="B1988" t="str">
            <v>Tee de redução de pvc rígido para tubo soldável 110 x 75mm ( 4 x 2.1/2 pol )</v>
          </cell>
          <cell r="C1988" t="str">
            <v>UN</v>
          </cell>
          <cell r="D1988">
            <v>1</v>
          </cell>
          <cell r="E1988">
            <v>21.845099999999999</v>
          </cell>
          <cell r="F1988">
            <v>21.84</v>
          </cell>
        </row>
        <row r="1989">
          <cell r="A1989" t="str">
            <v>001.18.04460</v>
          </cell>
          <cell r="B1989" t="str">
            <v>Tee de redução de pvc rígido para tubo soldável 110 x 60mm ( 4 x 2 pol )</v>
          </cell>
          <cell r="C1989" t="str">
            <v>UN</v>
          </cell>
          <cell r="D1989">
            <v>1</v>
          </cell>
          <cell r="E1989">
            <v>52.275100000000002</v>
          </cell>
          <cell r="F1989">
            <v>52.27</v>
          </cell>
        </row>
        <row r="1990">
          <cell r="A1990" t="str">
            <v>001.18.04480</v>
          </cell>
          <cell r="B1990" t="str">
            <v>Tee de redução de pvc rígido para tubo soldável 85 x 75mm ( 3 x 2.1/2 pol )</v>
          </cell>
          <cell r="C1990" t="str">
            <v>UN</v>
          </cell>
          <cell r="D1990">
            <v>1</v>
          </cell>
          <cell r="E1990">
            <v>29.891100000000002</v>
          </cell>
          <cell r="F1990">
            <v>29.89</v>
          </cell>
        </row>
        <row r="1991">
          <cell r="A1991" t="str">
            <v>001.18.04500</v>
          </cell>
          <cell r="B1991" t="str">
            <v>Tee de redução de pvc rígido para tubo soldável 85 x 60mm ( 3 x 2 pol )</v>
          </cell>
          <cell r="C1991" t="str">
            <v>UN</v>
          </cell>
          <cell r="D1991">
            <v>1</v>
          </cell>
          <cell r="E1991">
            <v>29.891100000000002</v>
          </cell>
          <cell r="F1991">
            <v>29.89</v>
          </cell>
        </row>
        <row r="1992">
          <cell r="A1992" t="str">
            <v>001.18.04520</v>
          </cell>
          <cell r="B1992" t="str">
            <v>Tee de redução de pvc rígido para tubo soldável 75 x 60mm ( 2.1/2 x 2 pol )</v>
          </cell>
          <cell r="C1992" t="str">
            <v>UN</v>
          </cell>
          <cell r="D1992">
            <v>1</v>
          </cell>
          <cell r="E1992">
            <v>23.3811</v>
          </cell>
          <cell r="F1992">
            <v>23.38</v>
          </cell>
        </row>
        <row r="1993">
          <cell r="A1993" t="str">
            <v>001.18.04540</v>
          </cell>
          <cell r="B1993" t="str">
            <v>Tee de redução de pvc rígido para tubo soldável 75 x 50mm ( 2.1/2 x 1.1/2 pol )</v>
          </cell>
          <cell r="C1993" t="str">
            <v>UN</v>
          </cell>
          <cell r="D1993">
            <v>1</v>
          </cell>
          <cell r="E1993">
            <v>23.391100000000002</v>
          </cell>
          <cell r="F1993">
            <v>23.39</v>
          </cell>
        </row>
        <row r="1994">
          <cell r="A1994" t="str">
            <v>001.18.04560</v>
          </cell>
          <cell r="B1994" t="str">
            <v>Tee de redução de pvc rígido para tubo soldável 50 x 40mm ( 1.1/2 x 1.1/4 pol )</v>
          </cell>
          <cell r="C1994" t="str">
            <v>UN</v>
          </cell>
          <cell r="D1994">
            <v>1</v>
          </cell>
          <cell r="E1994">
            <v>9.1974</v>
          </cell>
          <cell r="F1994">
            <v>9.19</v>
          </cell>
        </row>
        <row r="1995">
          <cell r="A1995" t="str">
            <v>001.18.04580</v>
          </cell>
          <cell r="B1995" t="str">
            <v>Tee de redução de pvc rígido para tubo soldável 50 x 32mm ( 1.1/2 x 1 pol )</v>
          </cell>
          <cell r="C1995" t="str">
            <v>UN</v>
          </cell>
          <cell r="D1995">
            <v>1</v>
          </cell>
          <cell r="E1995">
            <v>7.8174000000000001</v>
          </cell>
          <cell r="F1995">
            <v>7.81</v>
          </cell>
        </row>
        <row r="1996">
          <cell r="A1996" t="str">
            <v>001.18.04600</v>
          </cell>
          <cell r="B1996" t="str">
            <v>Tee de redução de pvc rígido para tubo soldável 50 x 25mm (1.1/2 x 3/4 pol )</v>
          </cell>
          <cell r="C1996" t="str">
            <v>UN</v>
          </cell>
          <cell r="D1996">
            <v>1</v>
          </cell>
          <cell r="E1996">
            <v>5.8373999999999997</v>
          </cell>
          <cell r="F1996">
            <v>5.83</v>
          </cell>
        </row>
        <row r="1997">
          <cell r="A1997" t="str">
            <v>001.18.04620</v>
          </cell>
          <cell r="B1997" t="str">
            <v>Tee de redução de pvc rígido para tubo soldável 50 x 20mm (1.1/2 x 1/2 pol )</v>
          </cell>
          <cell r="C1997" t="str">
            <v>UN</v>
          </cell>
          <cell r="D1997">
            <v>1</v>
          </cell>
          <cell r="E1997">
            <v>6.2774000000000001</v>
          </cell>
          <cell r="F1997">
            <v>6.27</v>
          </cell>
        </row>
        <row r="1998">
          <cell r="A1998" t="str">
            <v>001.18.04640</v>
          </cell>
          <cell r="B1998" t="str">
            <v>Tee de redução de pvc rígido para tubo soldável 40 x 32mm ( 1.1/4 x 1 pol )</v>
          </cell>
          <cell r="C1998" t="str">
            <v>UN</v>
          </cell>
          <cell r="D1998">
            <v>1</v>
          </cell>
          <cell r="E1998">
            <v>5.5674000000000001</v>
          </cell>
          <cell r="F1998">
            <v>5.56</v>
          </cell>
        </row>
        <row r="1999">
          <cell r="A1999" t="str">
            <v>001.18.04660</v>
          </cell>
          <cell r="B1999" t="str">
            <v>Tee de redução de pvc rígido para tubo soldável 32 x 25mm ( 1 x 3/4 pol )</v>
          </cell>
          <cell r="C1999" t="str">
            <v>UN</v>
          </cell>
          <cell r="D1999">
            <v>1</v>
          </cell>
          <cell r="E1999">
            <v>4.1908000000000003</v>
          </cell>
          <cell r="F1999">
            <v>4.1900000000000004</v>
          </cell>
        </row>
        <row r="2000">
          <cell r="A2000" t="str">
            <v>001.18.04680</v>
          </cell>
          <cell r="B2000" t="str">
            <v>Tee de redução de pvc rígido para tubo soldável 25 x 20mm ( 3/4 x 1/2 pol )</v>
          </cell>
          <cell r="C2000" t="str">
            <v>UN</v>
          </cell>
          <cell r="D2000">
            <v>1</v>
          </cell>
          <cell r="E2000">
            <v>2.5908000000000002</v>
          </cell>
          <cell r="F2000">
            <v>2.59</v>
          </cell>
        </row>
        <row r="2001">
          <cell r="A2001" t="str">
            <v>001.18.04700</v>
          </cell>
          <cell r="B2001" t="str">
            <v>Bucha de redução de pvc rígido para tubo soldável 110 x 85mm ( 4 x 3 pol )</v>
          </cell>
          <cell r="C2001" t="str">
            <v>UN</v>
          </cell>
          <cell r="D2001">
            <v>1</v>
          </cell>
          <cell r="E2001">
            <v>22.781099999999999</v>
          </cell>
          <cell r="F2001">
            <v>22.78</v>
          </cell>
        </row>
        <row r="2002">
          <cell r="A2002" t="str">
            <v>001.18.04720</v>
          </cell>
          <cell r="B2002" t="str">
            <v>Bucha de redução de pvc rígido para tubo soldável 85 x 75mm ( 3 x 2.1/2 pol )</v>
          </cell>
          <cell r="C2002" t="str">
            <v>UN</v>
          </cell>
          <cell r="D2002">
            <v>1</v>
          </cell>
          <cell r="E2002">
            <v>9.3867999999999991</v>
          </cell>
          <cell r="F2002">
            <v>9.3800000000000008</v>
          </cell>
        </row>
        <row r="2003">
          <cell r="A2003" t="str">
            <v>001.18.04740</v>
          </cell>
          <cell r="B2003" t="str">
            <v>Bucha de redução de pvc rígido para tubo soldável 75 x 60mm (2.1/2 x 2 pol )</v>
          </cell>
          <cell r="C2003" t="str">
            <v>UN</v>
          </cell>
          <cell r="D2003">
            <v>1</v>
          </cell>
          <cell r="E2003">
            <v>7.8468</v>
          </cell>
          <cell r="F2003">
            <v>7.84</v>
          </cell>
        </row>
        <row r="2004">
          <cell r="A2004" t="str">
            <v>001.18.04760</v>
          </cell>
          <cell r="B2004" t="str">
            <v>Bucha de redução de pvc rígido para tubo soldável 60 x 50mm ( 2 x 1.1/2 pol )</v>
          </cell>
          <cell r="C2004" t="str">
            <v>UN</v>
          </cell>
          <cell r="D2004">
            <v>1</v>
          </cell>
          <cell r="E2004">
            <v>7.3426999999999998</v>
          </cell>
          <cell r="F2004">
            <v>7.34</v>
          </cell>
        </row>
        <row r="2005">
          <cell r="A2005" t="str">
            <v>001.18.04780</v>
          </cell>
          <cell r="B2005" t="str">
            <v>Bucha de redução de pvc rígido para tubo soldável 50 x 40mm ( 1.1/2 x 1/1/4 pol )</v>
          </cell>
          <cell r="C2005" t="str">
            <v>UN</v>
          </cell>
          <cell r="D2005">
            <v>1</v>
          </cell>
          <cell r="E2005">
            <v>3.4927000000000001</v>
          </cell>
          <cell r="F2005">
            <v>3.49</v>
          </cell>
        </row>
        <row r="2006">
          <cell r="A2006" t="str">
            <v>001.18.04800</v>
          </cell>
          <cell r="B2006" t="str">
            <v>Bucha de redução de pvc rígido para tubo soldável 40 x 32mm ( 1.1/4 x 1 pol )</v>
          </cell>
          <cell r="C2006" t="str">
            <v>UN</v>
          </cell>
          <cell r="D2006">
            <v>1</v>
          </cell>
          <cell r="E2006">
            <v>2.7427000000000001</v>
          </cell>
          <cell r="F2006">
            <v>2.74</v>
          </cell>
        </row>
        <row r="2007">
          <cell r="A2007" t="str">
            <v>001.18.04820</v>
          </cell>
          <cell r="B2007" t="str">
            <v>Bucha de redução de pvc rígido para tubo soldável 32 x 25mm ( 1 x 3/4 pol )</v>
          </cell>
          <cell r="C2007" t="str">
            <v>UN</v>
          </cell>
          <cell r="D2007">
            <v>1</v>
          </cell>
          <cell r="E2007">
            <v>1.5584</v>
          </cell>
          <cell r="F2007">
            <v>1.55</v>
          </cell>
        </row>
        <row r="2008">
          <cell r="A2008" t="str">
            <v>001.18.04840</v>
          </cell>
          <cell r="B2008" t="str">
            <v>Bucha de redução de pvc rígido para tubo soldável 25 x 20mm ( 3/4 x 1/2 pol )</v>
          </cell>
          <cell r="C2008" t="str">
            <v>UN</v>
          </cell>
          <cell r="D2008">
            <v>1</v>
          </cell>
          <cell r="E2008">
            <v>1.5284</v>
          </cell>
          <cell r="F2008">
            <v>1.52</v>
          </cell>
        </row>
        <row r="2009">
          <cell r="A2009" t="str">
            <v>001.18.04860</v>
          </cell>
          <cell r="B2009" t="str">
            <v>União de pvc rígido para tubo soldável 110mm ( 4 pol )</v>
          </cell>
          <cell r="C2009" t="str">
            <v>UN</v>
          </cell>
          <cell r="D2009">
            <v>1</v>
          </cell>
          <cell r="E2009">
            <v>106.5951</v>
          </cell>
          <cell r="F2009">
            <v>106.59</v>
          </cell>
        </row>
        <row r="2010">
          <cell r="A2010" t="str">
            <v>001.18.04880</v>
          </cell>
          <cell r="B2010" t="str">
            <v>União de pvc rígido para tubo soldável 85mm ( 3 pol )</v>
          </cell>
          <cell r="C2010" t="str">
            <v>UN</v>
          </cell>
          <cell r="D2010">
            <v>1</v>
          </cell>
          <cell r="E2010">
            <v>82.971100000000007</v>
          </cell>
          <cell r="F2010">
            <v>82.97</v>
          </cell>
        </row>
        <row r="2011">
          <cell r="A2011" t="str">
            <v>001.18.04900</v>
          </cell>
          <cell r="B2011" t="str">
            <v>União de pvc rígido para tubo soldável 75mm ( 2 1/2 pol )</v>
          </cell>
          <cell r="C2011" t="str">
            <v>UN</v>
          </cell>
          <cell r="D2011">
            <v>1</v>
          </cell>
          <cell r="E2011">
            <v>75.561099999999996</v>
          </cell>
          <cell r="F2011">
            <v>75.56</v>
          </cell>
        </row>
        <row r="2012">
          <cell r="A2012" t="str">
            <v>001.18.04920</v>
          </cell>
          <cell r="B2012" t="str">
            <v>União de pvc rígido para tubo soldável 60mm ( 2 pol )</v>
          </cell>
          <cell r="C2012" t="str">
            <v>UN</v>
          </cell>
          <cell r="D2012">
            <v>1</v>
          </cell>
          <cell r="E2012">
            <v>26.517399999999999</v>
          </cell>
          <cell r="F2012">
            <v>26.51</v>
          </cell>
        </row>
        <row r="2013">
          <cell r="A2013" t="str">
            <v>001.18.04940</v>
          </cell>
          <cell r="B2013" t="str">
            <v>União de pvc rígido para tubo soldável 50mm ( 1 1/2 pol )</v>
          </cell>
          <cell r="C2013" t="str">
            <v>UN</v>
          </cell>
          <cell r="D2013">
            <v>1</v>
          </cell>
          <cell r="E2013">
            <v>13.817399999999999</v>
          </cell>
          <cell r="F2013">
            <v>13.81</v>
          </cell>
        </row>
        <row r="2014">
          <cell r="A2014" t="str">
            <v>001.18.04960</v>
          </cell>
          <cell r="B2014" t="str">
            <v>União de pvc rígido para tubo soldável 40mm ( 1 1/4 pol )</v>
          </cell>
          <cell r="C2014" t="str">
            <v>UN</v>
          </cell>
          <cell r="D2014">
            <v>1</v>
          </cell>
          <cell r="E2014">
            <v>14.2874</v>
          </cell>
          <cell r="F2014">
            <v>14.28</v>
          </cell>
        </row>
        <row r="2015">
          <cell r="A2015" t="str">
            <v>001.18.04980</v>
          </cell>
          <cell r="B2015" t="str">
            <v>União de pvc rígido para tubo soldável 32mm ( 1 pol )</v>
          </cell>
          <cell r="C2015" t="str">
            <v>UN</v>
          </cell>
          <cell r="D2015">
            <v>1</v>
          </cell>
          <cell r="E2015">
            <v>7.1007999999999996</v>
          </cell>
          <cell r="F2015">
            <v>7.1</v>
          </cell>
        </row>
        <row r="2016">
          <cell r="A2016" t="str">
            <v>001.18.05000</v>
          </cell>
          <cell r="B2016" t="str">
            <v>União de pvc rígido para tubo soldável 25mm ( 3/4 pol )</v>
          </cell>
          <cell r="C2016" t="str">
            <v>UN</v>
          </cell>
          <cell r="D2016">
            <v>1</v>
          </cell>
          <cell r="E2016">
            <v>4.0608000000000004</v>
          </cell>
          <cell r="F2016">
            <v>4.0599999999999996</v>
          </cell>
        </row>
        <row r="2017">
          <cell r="A2017" t="str">
            <v>001.18.05020</v>
          </cell>
          <cell r="B2017" t="str">
            <v>União de pvc rígido para tubo soldável 20mm ( 1/2 pol )</v>
          </cell>
          <cell r="C2017" t="str">
            <v>UN</v>
          </cell>
          <cell r="D2017">
            <v>1</v>
          </cell>
          <cell r="E2017">
            <v>3.8008000000000002</v>
          </cell>
          <cell r="F2017">
            <v>3.8</v>
          </cell>
        </row>
        <row r="2018">
          <cell r="A2018" t="str">
            <v>001.18.05040</v>
          </cell>
          <cell r="B2018" t="str">
            <v>Redução pvc soldável de pvc rígido para tubo soldável 110mm x 85mm (4 x 3 pol)</v>
          </cell>
          <cell r="C2018" t="str">
            <v>UN</v>
          </cell>
          <cell r="D2018">
            <v>1</v>
          </cell>
          <cell r="E2018">
            <v>23.161100000000001</v>
          </cell>
          <cell r="F2018">
            <v>23.16</v>
          </cell>
        </row>
        <row r="2019">
          <cell r="A2019" t="str">
            <v>001.18.05060</v>
          </cell>
          <cell r="B2019" t="str">
            <v>Reduçao pvc soldável de pvc rígido para tubo soldável 110mm x 75mm (4 x 2.5 pol)</v>
          </cell>
          <cell r="C2019" t="str">
            <v>UN</v>
          </cell>
          <cell r="D2019">
            <v>1</v>
          </cell>
          <cell r="E2019">
            <v>21.181100000000001</v>
          </cell>
          <cell r="F2019">
            <v>21.18</v>
          </cell>
        </row>
        <row r="2020">
          <cell r="A2020" t="str">
            <v>001.18.05080</v>
          </cell>
          <cell r="B2020" t="str">
            <v>Redução pvc soldável de pvc rígido para tubo soldável 110mm x60mm (4 x 2 pol)</v>
          </cell>
          <cell r="C2020" t="str">
            <v>UN</v>
          </cell>
          <cell r="D2020">
            <v>1</v>
          </cell>
          <cell r="E2020">
            <v>20.301100000000002</v>
          </cell>
          <cell r="F2020">
            <v>20.3</v>
          </cell>
        </row>
        <row r="2021">
          <cell r="A2021" t="str">
            <v>001.18.05100</v>
          </cell>
          <cell r="B2021" t="str">
            <v>Redução pvc soldável de pvc rígido para tubo soldável 85mm x 75mm (3 x 2.5 pol)</v>
          </cell>
          <cell r="C2021" t="str">
            <v>UN</v>
          </cell>
          <cell r="D2021">
            <v>1</v>
          </cell>
          <cell r="E2021">
            <v>13.2568</v>
          </cell>
          <cell r="F2021">
            <v>13.25</v>
          </cell>
        </row>
        <row r="2022">
          <cell r="A2022" t="str">
            <v>001.18.05120</v>
          </cell>
          <cell r="B2022" t="str">
            <v>Redução pvc soldável de pvc rígido para tubo soldável 85mm x 60mm (3 x 2 pol)</v>
          </cell>
          <cell r="C2022" t="str">
            <v>UN</v>
          </cell>
          <cell r="D2022">
            <v>1</v>
          </cell>
          <cell r="E2022">
            <v>12.2768</v>
          </cell>
          <cell r="F2022">
            <v>12.27</v>
          </cell>
        </row>
        <row r="2023">
          <cell r="A2023" t="str">
            <v>001.18.05140</v>
          </cell>
          <cell r="B2023" t="str">
            <v>Redução pvc soldável de pvc rígido para tubo soldável 75mm x 60mm (2.5 x 2 pol)</v>
          </cell>
          <cell r="C2023" t="str">
            <v>UN</v>
          </cell>
          <cell r="D2023">
            <v>1</v>
          </cell>
          <cell r="E2023">
            <v>9.6668000000000003</v>
          </cell>
          <cell r="F2023">
            <v>9.66</v>
          </cell>
        </row>
        <row r="2024">
          <cell r="A2024" t="str">
            <v>001.18.05160</v>
          </cell>
          <cell r="B2024" t="str">
            <v>Redução pvc soldável de pvc rígido para tubo soldável 60mm x 50mm (2 x 1.5 pol)</v>
          </cell>
          <cell r="C2024" t="str">
            <v>UN</v>
          </cell>
          <cell r="D2024">
            <v>1</v>
          </cell>
          <cell r="E2024">
            <v>5.0827</v>
          </cell>
          <cell r="F2024">
            <v>5.08</v>
          </cell>
        </row>
        <row r="2025">
          <cell r="A2025" t="str">
            <v>001.18.05180</v>
          </cell>
          <cell r="B2025" t="str">
            <v>Redução pvc soldável de pvc rígido para tubo soldável 40mm x 32mm (1 1/4 x 1 pol)</v>
          </cell>
          <cell r="C2025" t="str">
            <v>UN</v>
          </cell>
          <cell r="D2025">
            <v>1</v>
          </cell>
          <cell r="E2025">
            <v>7.9767999999999999</v>
          </cell>
          <cell r="F2025">
            <v>7.97</v>
          </cell>
        </row>
        <row r="2026">
          <cell r="A2026" t="str">
            <v>001.18.05200</v>
          </cell>
          <cell r="B2026" t="str">
            <v>Redução pvc soldável de pvc rígido para tubo soldável 32mm x 25mm (1 x 3/4 pol)</v>
          </cell>
          <cell r="C2026" t="str">
            <v>UN</v>
          </cell>
          <cell r="D2026">
            <v>1</v>
          </cell>
          <cell r="E2026">
            <v>2.2383999999999999</v>
          </cell>
          <cell r="F2026">
            <v>2.23</v>
          </cell>
        </row>
        <row r="2027">
          <cell r="A2027" t="str">
            <v>001.18.05220</v>
          </cell>
          <cell r="B2027" t="str">
            <v>Redução pvc soldável de pvc rígido para tubo soldável 25mm x 20mm (3/4 x 1/2 pol)</v>
          </cell>
          <cell r="C2027" t="str">
            <v>UN</v>
          </cell>
          <cell r="D2027">
            <v>1</v>
          </cell>
          <cell r="E2027">
            <v>1.6783999999999999</v>
          </cell>
          <cell r="F2027">
            <v>1.67</v>
          </cell>
        </row>
        <row r="2028">
          <cell r="A2028" t="str">
            <v>001.18.05240</v>
          </cell>
          <cell r="B2028" t="str">
            <v>Adaptador soldável com bolsa e rosca para registro de pvc rígido para tubo soldável 110m x 4 pol</v>
          </cell>
          <cell r="C2028" t="str">
            <v>UN</v>
          </cell>
          <cell r="D2028">
            <v>1</v>
          </cell>
          <cell r="E2028">
            <v>24.191099999999999</v>
          </cell>
          <cell r="F2028">
            <v>24.19</v>
          </cell>
        </row>
        <row r="2029">
          <cell r="A2029" t="str">
            <v>001.18.05260</v>
          </cell>
          <cell r="B2029" t="str">
            <v>Adaptador soldável com bolsa e rosca para registro de pvc rígido para tubo soldável 85mm x 3 pol</v>
          </cell>
          <cell r="C2029" t="str">
            <v>UN</v>
          </cell>
          <cell r="D2029">
            <v>1</v>
          </cell>
          <cell r="E2029">
            <v>14.4468</v>
          </cell>
          <cell r="F2029">
            <v>14.44</v>
          </cell>
        </row>
        <row r="2030">
          <cell r="A2030" t="str">
            <v>001.18.05280</v>
          </cell>
          <cell r="B2030" t="str">
            <v>Adaptador soldável com bolsa e rosca para registro de pvc rígido para tubo soldável 75mm x 2.5 pol</v>
          </cell>
          <cell r="C2030" t="str">
            <v>UN</v>
          </cell>
          <cell r="D2030">
            <v>1</v>
          </cell>
          <cell r="E2030">
            <v>10.4268</v>
          </cell>
          <cell r="F2030">
            <v>10.42</v>
          </cell>
        </row>
        <row r="2031">
          <cell r="A2031" t="str">
            <v>001.18.05300</v>
          </cell>
          <cell r="B2031" t="str">
            <v>Adaptador soldável com bolsa e rosca para registro de pvc rígido para tubo soldável 60mm x 2 pol</v>
          </cell>
          <cell r="C2031" t="str">
            <v>UN</v>
          </cell>
          <cell r="D2031">
            <v>1</v>
          </cell>
          <cell r="E2031">
            <v>6.4027000000000003</v>
          </cell>
          <cell r="F2031">
            <v>6.4</v>
          </cell>
        </row>
        <row r="2032">
          <cell r="A2032" t="str">
            <v>001.18.05320</v>
          </cell>
          <cell r="B2032" t="str">
            <v>Adaptador soldável com bolsa e rosca para registro de pvc rígido para tubo soldável 50mm x 1.5 pol</v>
          </cell>
          <cell r="C2032" t="str">
            <v>UN</v>
          </cell>
          <cell r="D2032">
            <v>1</v>
          </cell>
          <cell r="E2032">
            <v>3.4426999999999999</v>
          </cell>
          <cell r="F2032">
            <v>3.44</v>
          </cell>
        </row>
        <row r="2033">
          <cell r="A2033" t="str">
            <v>001.18.05340</v>
          </cell>
          <cell r="B2033" t="str">
            <v>Adaptador soldável com bolsa e rosca para registro de pvc rígido para tubo soldável 50mm x 1.1/4 pol</v>
          </cell>
          <cell r="C2033" t="str">
            <v>UN</v>
          </cell>
          <cell r="D2033">
            <v>1</v>
          </cell>
          <cell r="E2033">
            <v>3.3826999999999998</v>
          </cell>
          <cell r="F2033">
            <v>3.38</v>
          </cell>
        </row>
        <row r="2034">
          <cell r="A2034" t="str">
            <v>001.18.05360</v>
          </cell>
          <cell r="B2034" t="str">
            <v>Adaptador soldável com bolsa e rosca para registro de pvc rígido para tubo soldável 40mm x 1.5 pol.</v>
          </cell>
          <cell r="C2034" t="str">
            <v>UN</v>
          </cell>
          <cell r="D2034">
            <v>1</v>
          </cell>
          <cell r="E2034">
            <v>4.3183999999999996</v>
          </cell>
          <cell r="F2034">
            <v>4.3099999999999996</v>
          </cell>
        </row>
        <row r="2035">
          <cell r="A2035" t="str">
            <v>001.18.05380</v>
          </cell>
          <cell r="B2035" t="str">
            <v>Adaptador soldável com bolsa e rosca para registro de pvc rígido para tubo soldável 40mm x 1.1/4 pol</v>
          </cell>
          <cell r="C2035" t="str">
            <v>UN</v>
          </cell>
          <cell r="D2035">
            <v>1</v>
          </cell>
          <cell r="E2035">
            <v>2.7684000000000002</v>
          </cell>
          <cell r="F2035">
            <v>2.76</v>
          </cell>
        </row>
        <row r="2036">
          <cell r="A2036" t="str">
            <v>001.18.05400</v>
          </cell>
          <cell r="B2036" t="str">
            <v>Adaptador soldável com bolsa e rosca para registro de pvc rígido para tubo soldável 32mm x 1 pol</v>
          </cell>
          <cell r="C2036" t="str">
            <v>UN</v>
          </cell>
          <cell r="D2036">
            <v>1</v>
          </cell>
          <cell r="E2036">
            <v>1.9383999999999999</v>
          </cell>
          <cell r="F2036">
            <v>1.93</v>
          </cell>
        </row>
        <row r="2037">
          <cell r="A2037" t="str">
            <v>001.18.05420</v>
          </cell>
          <cell r="B2037" t="str">
            <v>Adaptador soldável com bolsa e rosca para registro de pvc rígido para tubo soldável 25mm x 3/4 pol</v>
          </cell>
          <cell r="C2037" t="str">
            <v>UN</v>
          </cell>
          <cell r="D2037">
            <v>1</v>
          </cell>
          <cell r="E2037">
            <v>1.5184</v>
          </cell>
          <cell r="F2037">
            <v>1.51</v>
          </cell>
        </row>
        <row r="2038">
          <cell r="A2038" t="str">
            <v>001.18.05440</v>
          </cell>
          <cell r="B2038" t="str">
            <v>Adaptador soldável com bolsa e rosca para registro de pvc rígido para tubo soldável 20mm x 1/2 pol</v>
          </cell>
          <cell r="C2038" t="str">
            <v>UN</v>
          </cell>
          <cell r="D2038">
            <v>1</v>
          </cell>
          <cell r="E2038">
            <v>1.4583999999999999</v>
          </cell>
          <cell r="F2038">
            <v>1.45</v>
          </cell>
        </row>
        <row r="2039">
          <cell r="A2039" t="str">
            <v>001.18.05460</v>
          </cell>
          <cell r="B2039" t="str">
            <v>Adaptador soldável com flanges de pvc rígido para tubo soldável para caixa de água 110mm x 4 pol</v>
          </cell>
          <cell r="C2039" t="str">
            <v>UN</v>
          </cell>
          <cell r="D2039">
            <v>1</v>
          </cell>
          <cell r="E2039">
            <v>152.85509999999999</v>
          </cell>
          <cell r="F2039">
            <v>152.85</v>
          </cell>
        </row>
        <row r="2040">
          <cell r="A2040" t="str">
            <v>001.18.05480</v>
          </cell>
          <cell r="B2040" t="str">
            <v>Adaptador soldável com flanges de pvc rígido para tubo soldável para caixa de água  85mm x 3 pol</v>
          </cell>
          <cell r="C2040" t="str">
            <v>UN</v>
          </cell>
          <cell r="D2040">
            <v>1</v>
          </cell>
          <cell r="E2040">
            <v>99.7119</v>
          </cell>
          <cell r="F2040">
            <v>99.71</v>
          </cell>
        </row>
        <row r="2041">
          <cell r="A2041" t="str">
            <v>001.18.05500</v>
          </cell>
          <cell r="B2041" t="str">
            <v>Adaptador soldável com flantes de pvc rígido para tubo soldável para caixa de água 75mm x 2.5 pol</v>
          </cell>
          <cell r="C2041" t="str">
            <v>UN</v>
          </cell>
          <cell r="D2041">
            <v>1</v>
          </cell>
          <cell r="E2041">
            <v>77.7119</v>
          </cell>
          <cell r="F2041">
            <v>77.709999999999994</v>
          </cell>
        </row>
        <row r="2042">
          <cell r="A2042" t="str">
            <v>001.18.05520</v>
          </cell>
          <cell r="B2042" t="str">
            <v>Adaptador soldável com flanges de pvc rígido para tubo soldável para caixa de água 60mm x 2 pol</v>
          </cell>
          <cell r="C2042" t="str">
            <v>UN</v>
          </cell>
          <cell r="D2042">
            <v>1</v>
          </cell>
          <cell r="E2042">
            <v>26.241299999999999</v>
          </cell>
          <cell r="F2042">
            <v>26.24</v>
          </cell>
        </row>
        <row r="2043">
          <cell r="A2043" t="str">
            <v>001.18.05540</v>
          </cell>
          <cell r="B2043" t="str">
            <v>Adaptador soldável com flanges de pvc rígido para tubo soldável para caixa de água 50mm x 1.5 pol</v>
          </cell>
          <cell r="C2043" t="str">
            <v>UN</v>
          </cell>
          <cell r="D2043">
            <v>1</v>
          </cell>
          <cell r="E2043">
            <v>20.031300000000002</v>
          </cell>
          <cell r="F2043">
            <v>20.03</v>
          </cell>
        </row>
        <row r="2044">
          <cell r="A2044" t="str">
            <v>001.18.05560</v>
          </cell>
          <cell r="B2044" t="str">
            <v>Adaptador soldável com flanges de pvc rígido para tubo soldável para caixa de água 40mm x 1.1/4 pol</v>
          </cell>
          <cell r="C2044" t="str">
            <v>UN</v>
          </cell>
          <cell r="D2044">
            <v>1</v>
          </cell>
          <cell r="E2044">
            <v>19.151299999999999</v>
          </cell>
          <cell r="F2044">
            <v>19.149999999999999</v>
          </cell>
        </row>
        <row r="2045">
          <cell r="A2045" t="str">
            <v>001.18.05580</v>
          </cell>
          <cell r="B2045" t="str">
            <v>Adaptador soldável com flanges de pvc rígido para tubo soldável para caixa de água 32mm x 1 pol</v>
          </cell>
          <cell r="C2045" t="str">
            <v>UN</v>
          </cell>
          <cell r="D2045">
            <v>1</v>
          </cell>
          <cell r="E2045">
            <v>14.2178</v>
          </cell>
          <cell r="F2045">
            <v>14.21</v>
          </cell>
        </row>
        <row r="2046">
          <cell r="A2046" t="str">
            <v>001.18.05600</v>
          </cell>
          <cell r="B2046" t="str">
            <v>Adaptador soldável com flanges de pvc rígido para tubo soldável para caixa de água 25mm x 3/4</v>
          </cell>
          <cell r="C2046" t="str">
            <v>UN</v>
          </cell>
          <cell r="D2046">
            <v>1</v>
          </cell>
          <cell r="E2046">
            <v>10.527799999999999</v>
          </cell>
          <cell r="F2046">
            <v>10.52</v>
          </cell>
        </row>
        <row r="2047">
          <cell r="A2047" t="str">
            <v>001.18.05620</v>
          </cell>
          <cell r="B2047" t="str">
            <v>Adaptador soldável com flanges de pvc rígido para tubo soldável para caixa de água 20mm x 1/2 pol</v>
          </cell>
          <cell r="C2047" t="str">
            <v>UN</v>
          </cell>
          <cell r="D2047">
            <v>1</v>
          </cell>
          <cell r="E2047">
            <v>8.9377999999999993</v>
          </cell>
          <cell r="F2047">
            <v>8.93</v>
          </cell>
        </row>
        <row r="2048">
          <cell r="A2048" t="str">
            <v>001.18.05640</v>
          </cell>
          <cell r="B2048" t="str">
            <v>Bucha de redução longa de pvc rígido para tubo soldável 110 x 75 mm ( 4 x 2.1/2 pol)</v>
          </cell>
          <cell r="C2048" t="str">
            <v>UN</v>
          </cell>
          <cell r="D2048">
            <v>1</v>
          </cell>
          <cell r="E2048">
            <v>22.781099999999999</v>
          </cell>
          <cell r="F2048">
            <v>22.78</v>
          </cell>
        </row>
        <row r="2049">
          <cell r="A2049" t="str">
            <v>001.18.05660</v>
          </cell>
          <cell r="B2049" t="str">
            <v>Bucha de redução longa de pvc rígido para tubo soldável 110 x 60 mm ( 4 x 2 pol)</v>
          </cell>
          <cell r="C2049" t="str">
            <v>UN</v>
          </cell>
          <cell r="D2049">
            <v>1</v>
          </cell>
          <cell r="E2049">
            <v>13.7811</v>
          </cell>
          <cell r="F2049">
            <v>13.78</v>
          </cell>
        </row>
        <row r="2050">
          <cell r="A2050" t="str">
            <v>001.18.05680</v>
          </cell>
          <cell r="B2050" t="str">
            <v>Bucha de redução longa de pvc rígido para tubo soldável 85 x 60 mm (3 x 2 pol)</v>
          </cell>
          <cell r="C2050" t="str">
            <v>UN</v>
          </cell>
          <cell r="D2050">
            <v>1</v>
          </cell>
          <cell r="E2050">
            <v>7.3167999999999997</v>
          </cell>
          <cell r="F2050">
            <v>7.31</v>
          </cell>
        </row>
        <row r="2051">
          <cell r="A2051" t="str">
            <v>001.18.05700</v>
          </cell>
          <cell r="B2051" t="str">
            <v>Bucha de redução longa de pvc rígido para tubo soldável 75 x 50 mm ( 2.1/2 x 1.1/2 pol)</v>
          </cell>
          <cell r="C2051" t="str">
            <v>UN</v>
          </cell>
          <cell r="D2051">
            <v>1</v>
          </cell>
          <cell r="E2051">
            <v>6.9268000000000001</v>
          </cell>
          <cell r="F2051">
            <v>6.92</v>
          </cell>
        </row>
        <row r="2052">
          <cell r="A2052" t="str">
            <v>001.18.05720</v>
          </cell>
          <cell r="B2052" t="str">
            <v>Bucha de redução longa de pvc rígido para tubo soldável 60 x 50 mm (2 x 1.1/2 pol)</v>
          </cell>
          <cell r="C2052" t="str">
            <v>UN</v>
          </cell>
          <cell r="D2052">
            <v>1</v>
          </cell>
          <cell r="E2052">
            <v>5.9827000000000004</v>
          </cell>
          <cell r="F2052">
            <v>5.98</v>
          </cell>
        </row>
        <row r="2053">
          <cell r="A2053" t="str">
            <v>001.18.05740</v>
          </cell>
          <cell r="B2053" t="str">
            <v>Bucha de redução longa de pvc rígido para tubo soldável 60 x 40 mm (2 x 1.1/4 pol)</v>
          </cell>
          <cell r="C2053" t="str">
            <v>UN</v>
          </cell>
          <cell r="D2053">
            <v>1</v>
          </cell>
          <cell r="E2053">
            <v>4.8677000000000001</v>
          </cell>
          <cell r="F2053">
            <v>4.8600000000000003</v>
          </cell>
        </row>
        <row r="2054">
          <cell r="A2054" t="str">
            <v>001.18.05760</v>
          </cell>
          <cell r="B2054" t="str">
            <v>Bucha de redução longa de pvc rígido para tubo soldável 60 x 32 mm (2 x 1 pol)</v>
          </cell>
          <cell r="C2054" t="str">
            <v>UN</v>
          </cell>
          <cell r="D2054">
            <v>1</v>
          </cell>
          <cell r="E2054">
            <v>5.6927000000000003</v>
          </cell>
          <cell r="F2054">
            <v>5.69</v>
          </cell>
        </row>
        <row r="2055">
          <cell r="A2055" t="str">
            <v>001.18.05780</v>
          </cell>
          <cell r="B2055" t="str">
            <v>Bucha de redução longa de pvc rígido para tubo soldável 60 x 25 mm ( 2 x 3/4 pol)</v>
          </cell>
          <cell r="C2055" t="str">
            <v>UN</v>
          </cell>
          <cell r="D2055">
            <v>1</v>
          </cell>
          <cell r="E2055">
            <v>2.1526999999999998</v>
          </cell>
          <cell r="F2055">
            <v>2.15</v>
          </cell>
        </row>
        <row r="2056">
          <cell r="A2056" t="str">
            <v>001.18.05800</v>
          </cell>
          <cell r="B2056" t="str">
            <v>Bucha de redução longa de pvc rígido para tubo soldável 50 x 32 mm ( 1.1/2 x 1 pol)</v>
          </cell>
          <cell r="C2056" t="str">
            <v>UN</v>
          </cell>
          <cell r="D2056">
            <v>1</v>
          </cell>
          <cell r="E2056">
            <v>3.6027</v>
          </cell>
          <cell r="F2056">
            <v>3.6</v>
          </cell>
        </row>
        <row r="2057">
          <cell r="A2057" t="str">
            <v>001.18.05820</v>
          </cell>
          <cell r="B2057" t="str">
            <v>Bucha de redução longa de pvc rígido para tubo soldável 50 x 25 mm ( 1.1/2 x 3.4 pol)</v>
          </cell>
          <cell r="C2057" t="str">
            <v>UN</v>
          </cell>
          <cell r="D2057">
            <v>1</v>
          </cell>
          <cell r="E2057">
            <v>3.2726999999999999</v>
          </cell>
          <cell r="F2057">
            <v>3.27</v>
          </cell>
        </row>
        <row r="2058">
          <cell r="A2058" t="str">
            <v>001.18.05840</v>
          </cell>
          <cell r="B2058" t="str">
            <v>Bucha de redução longa de pvc rígido para tubo soldável 50 x 20 mm ( 1.1/2 x 1/2 pol)</v>
          </cell>
          <cell r="C2058" t="str">
            <v>UN</v>
          </cell>
          <cell r="D2058">
            <v>1</v>
          </cell>
          <cell r="E2058">
            <v>3.0527000000000002</v>
          </cell>
          <cell r="F2058">
            <v>3.05</v>
          </cell>
        </row>
        <row r="2059">
          <cell r="A2059" t="str">
            <v>001.18.05860</v>
          </cell>
          <cell r="B2059" t="str">
            <v>Bucha de redução longa de pvc rígido para tubo soldável 40 x 25 mm ( 1.1/4 x 3/4 pol)</v>
          </cell>
          <cell r="C2059" t="str">
            <v>UN</v>
          </cell>
          <cell r="D2059">
            <v>1</v>
          </cell>
          <cell r="E2059">
            <v>3.3227000000000002</v>
          </cell>
          <cell r="F2059">
            <v>3.32</v>
          </cell>
        </row>
        <row r="2060">
          <cell r="A2060" t="str">
            <v>001.18.05880</v>
          </cell>
          <cell r="B2060" t="str">
            <v>Bucha de redução longa de pvc rígido para tubo soldável 40 x 20 mm (1.1/4 x 1/2 pol)</v>
          </cell>
          <cell r="C2060" t="str">
            <v>UN</v>
          </cell>
          <cell r="D2060">
            <v>1</v>
          </cell>
          <cell r="E2060">
            <v>2.8826999999999998</v>
          </cell>
          <cell r="F2060">
            <v>2.88</v>
          </cell>
        </row>
        <row r="2061">
          <cell r="A2061" t="str">
            <v>001.18.05900</v>
          </cell>
          <cell r="B2061" t="str">
            <v>Bucha de redução longa de pvc rígido para tubo soldável 32 x 20 mm (1 x 1/2 pol)</v>
          </cell>
          <cell r="C2061" t="str">
            <v>UN</v>
          </cell>
          <cell r="D2061">
            <v>1</v>
          </cell>
          <cell r="E2061">
            <v>2.1284000000000001</v>
          </cell>
          <cell r="F2061">
            <v>2.12</v>
          </cell>
        </row>
        <row r="2062">
          <cell r="A2062" t="str">
            <v>001.18.05920</v>
          </cell>
          <cell r="B2062" t="str">
            <v>Cap de pvc rígido para tubo soldável 50 mm ( 1.1/2 pol)</v>
          </cell>
          <cell r="C2062" t="str">
            <v>UN</v>
          </cell>
          <cell r="D2062">
            <v>1</v>
          </cell>
          <cell r="E2062">
            <v>4.5926999999999998</v>
          </cell>
          <cell r="F2062">
            <v>4.59</v>
          </cell>
        </row>
        <row r="2063">
          <cell r="A2063" t="str">
            <v>001.18.05940</v>
          </cell>
          <cell r="B2063" t="str">
            <v>Cap de pvc rígido para tubo soldável 40 mm (1.1/4 pol)</v>
          </cell>
          <cell r="C2063" t="str">
            <v>UN</v>
          </cell>
          <cell r="D2063">
            <v>1</v>
          </cell>
          <cell r="E2063">
            <v>3.1926999999999999</v>
          </cell>
          <cell r="F2063">
            <v>3.19</v>
          </cell>
        </row>
        <row r="2064">
          <cell r="A2064" t="str">
            <v>001.18.05960</v>
          </cell>
          <cell r="B2064" t="str">
            <v>Cap de pvc rígido para tubo soldável 32 mm (1 pol)</v>
          </cell>
          <cell r="C2064" t="str">
            <v>UN</v>
          </cell>
          <cell r="D2064">
            <v>1</v>
          </cell>
          <cell r="E2064">
            <v>2.5026999999999999</v>
          </cell>
          <cell r="F2064">
            <v>2.5</v>
          </cell>
        </row>
        <row r="2065">
          <cell r="A2065" t="str">
            <v>001.18.05980</v>
          </cell>
          <cell r="B2065" t="str">
            <v>Cap de pvc rígido para tubo soldável 25 mm (3/4 pol)</v>
          </cell>
          <cell r="C2065" t="str">
            <v>UN</v>
          </cell>
          <cell r="D2065">
            <v>1</v>
          </cell>
          <cell r="E2065">
            <v>1.8884000000000001</v>
          </cell>
          <cell r="F2065">
            <v>1.88</v>
          </cell>
        </row>
        <row r="2066">
          <cell r="A2066" t="str">
            <v>001.18.06000</v>
          </cell>
          <cell r="B2066" t="str">
            <v>Cap de pvc rígido para tubo soldável 20 mm (1/2 pol)</v>
          </cell>
          <cell r="C2066" t="str">
            <v>UN</v>
          </cell>
          <cell r="D2066">
            <v>1</v>
          </cell>
          <cell r="E2066">
            <v>1.7484</v>
          </cell>
          <cell r="F2066">
            <v>1.74</v>
          </cell>
        </row>
        <row r="2067">
          <cell r="A2067" t="str">
            <v>001.18.06020</v>
          </cell>
          <cell r="B2067" t="str">
            <v>Joelho 90º soldável/rosqueável  32mm x 1 pol</v>
          </cell>
          <cell r="C2067" t="str">
            <v>UN</v>
          </cell>
          <cell r="D2067">
            <v>1</v>
          </cell>
          <cell r="E2067">
            <v>4.1026999999999996</v>
          </cell>
          <cell r="F2067">
            <v>4.0999999999999996</v>
          </cell>
        </row>
        <row r="2068">
          <cell r="A2068" t="str">
            <v>001.18.06040</v>
          </cell>
          <cell r="B2068" t="str">
            <v>Joelho 90º soldável/rosqueável 25mm x 3/4 pol</v>
          </cell>
          <cell r="C2068" t="str">
            <v>UN</v>
          </cell>
          <cell r="D2068">
            <v>1</v>
          </cell>
          <cell r="E2068">
            <v>3.2427000000000001</v>
          </cell>
          <cell r="F2068">
            <v>3.24</v>
          </cell>
        </row>
        <row r="2069">
          <cell r="A2069" t="str">
            <v>001.18.06060</v>
          </cell>
          <cell r="B2069" t="str">
            <v>Joelho 90º soldável/rosqueável  20mm x 1/2 pol</v>
          </cell>
          <cell r="C2069" t="str">
            <v>UN</v>
          </cell>
          <cell r="D2069">
            <v>1</v>
          </cell>
          <cell r="E2069">
            <v>2.6227</v>
          </cell>
          <cell r="F2069">
            <v>2.62</v>
          </cell>
        </row>
        <row r="2070">
          <cell r="A2070" t="str">
            <v>001.18.06080</v>
          </cell>
          <cell r="B2070" t="str">
            <v>Joelho de redução 90º soldável/rosqueável 32mm x 3/4 pol</v>
          </cell>
          <cell r="C2070" t="str">
            <v>UN</v>
          </cell>
          <cell r="D2070">
            <v>1</v>
          </cell>
          <cell r="E2070">
            <v>2.5627</v>
          </cell>
          <cell r="F2070">
            <v>2.56</v>
          </cell>
        </row>
        <row r="2071">
          <cell r="A2071" t="str">
            <v>001.18.06100</v>
          </cell>
          <cell r="B2071" t="str">
            <v>Joelho de redução 90º soldável/rosqueável 25mm x 1/2 pol</v>
          </cell>
          <cell r="C2071" t="str">
            <v>UN</v>
          </cell>
          <cell r="D2071">
            <v>1</v>
          </cell>
          <cell r="E2071">
            <v>2.6126999999999998</v>
          </cell>
          <cell r="F2071">
            <v>2.61</v>
          </cell>
        </row>
        <row r="2072">
          <cell r="A2072" t="str">
            <v>001.18.06120</v>
          </cell>
          <cell r="B2072" t="str">
            <v>Luva simples soldável/rosqueável 50mm x 1.5 pol</v>
          </cell>
          <cell r="C2072" t="str">
            <v>UN</v>
          </cell>
          <cell r="D2072">
            <v>1</v>
          </cell>
          <cell r="E2072">
            <v>14.306100000000001</v>
          </cell>
          <cell r="F2072">
            <v>14.3</v>
          </cell>
        </row>
        <row r="2073">
          <cell r="A2073" t="str">
            <v>001.18.06140</v>
          </cell>
          <cell r="B2073" t="str">
            <v>Luva simples soldável/rosqueável 40mm x 1.1/4 pol</v>
          </cell>
          <cell r="C2073" t="str">
            <v>UN</v>
          </cell>
          <cell r="D2073">
            <v>1</v>
          </cell>
          <cell r="E2073">
            <v>7.2061000000000002</v>
          </cell>
          <cell r="F2073">
            <v>7.2</v>
          </cell>
        </row>
        <row r="2074">
          <cell r="A2074" t="str">
            <v>001.18.06160</v>
          </cell>
          <cell r="B2074" t="str">
            <v>Luva simples soldável/rosqueável 32mm x 1 pol</v>
          </cell>
          <cell r="C2074" t="str">
            <v>UN</v>
          </cell>
          <cell r="D2074">
            <v>1</v>
          </cell>
          <cell r="E2074">
            <v>3.7126999999999999</v>
          </cell>
          <cell r="F2074">
            <v>3.71</v>
          </cell>
        </row>
        <row r="2075">
          <cell r="A2075" t="str">
            <v>001.18.06180</v>
          </cell>
          <cell r="B2075" t="str">
            <v>Luva simples soldável/rosqueável 25mm x 3/4 pol</v>
          </cell>
          <cell r="C2075" t="str">
            <v>UN</v>
          </cell>
          <cell r="D2075">
            <v>1</v>
          </cell>
          <cell r="E2075">
            <v>2.4426999999999999</v>
          </cell>
          <cell r="F2075">
            <v>2.44</v>
          </cell>
        </row>
        <row r="2076">
          <cell r="A2076" t="str">
            <v>001.18.06200</v>
          </cell>
          <cell r="B2076" t="str">
            <v>Luva simples soldável/rosqueável 20mm x 1/2 pol</v>
          </cell>
          <cell r="C2076" t="str">
            <v>UN</v>
          </cell>
          <cell r="D2076">
            <v>1</v>
          </cell>
          <cell r="E2076">
            <v>2.8327</v>
          </cell>
          <cell r="F2076">
            <v>2.83</v>
          </cell>
        </row>
        <row r="2077">
          <cell r="A2077" t="str">
            <v>001.18.06220</v>
          </cell>
          <cell r="B2077" t="str">
            <v>Luva de redução soldável/rosqueável 25mm x 1/2 pol</v>
          </cell>
          <cell r="C2077" t="str">
            <v>UN</v>
          </cell>
          <cell r="D2077">
            <v>1</v>
          </cell>
          <cell r="E2077">
            <v>2.6126999999999998</v>
          </cell>
          <cell r="F2077">
            <v>2.61</v>
          </cell>
        </row>
        <row r="2078">
          <cell r="A2078" t="str">
            <v>001.18.06240</v>
          </cell>
          <cell r="B2078" t="str">
            <v>Tee 90º com rosca na bolsa central soldável/rosqueável 32mm x 32mm x 1 pol</v>
          </cell>
          <cell r="C2078" t="str">
            <v>UN</v>
          </cell>
          <cell r="D2078">
            <v>1</v>
          </cell>
          <cell r="E2078">
            <v>3.8673999999999999</v>
          </cell>
          <cell r="F2078">
            <v>3.86</v>
          </cell>
        </row>
        <row r="2079">
          <cell r="A2079" t="str">
            <v>001.18.06260</v>
          </cell>
          <cell r="B2079" t="str">
            <v>Tee 90º com rosca na bolsa central soldável/rosqueável 25mm x 25mm 3/4 pol</v>
          </cell>
          <cell r="C2079" t="str">
            <v>UN</v>
          </cell>
          <cell r="D2079">
            <v>1</v>
          </cell>
          <cell r="E2079">
            <v>6.3874000000000004</v>
          </cell>
          <cell r="F2079">
            <v>6.38</v>
          </cell>
        </row>
        <row r="2080">
          <cell r="A2080" t="str">
            <v>001.18.06280</v>
          </cell>
          <cell r="B2080" t="str">
            <v>Tee 90º com rosca na bolsa central soldável/rosqueável 20mm x 20mm x 1/2 pol</v>
          </cell>
          <cell r="C2080" t="str">
            <v>UN</v>
          </cell>
          <cell r="D2080">
            <v>1</v>
          </cell>
          <cell r="E2080">
            <v>5.0724</v>
          </cell>
          <cell r="F2080">
            <v>5.07</v>
          </cell>
        </row>
        <row r="2081">
          <cell r="A2081" t="str">
            <v>001.18.06300</v>
          </cell>
          <cell r="B2081" t="str">
            <v>Tee 90º com rosca na bolsa central sodável/rosqueável 32mm x 32mm x 3/4 pol</v>
          </cell>
          <cell r="C2081" t="str">
            <v>UN</v>
          </cell>
          <cell r="D2081">
            <v>1</v>
          </cell>
          <cell r="E2081">
            <v>6.1173999999999999</v>
          </cell>
          <cell r="F2081">
            <v>6.11</v>
          </cell>
        </row>
        <row r="2082">
          <cell r="A2082" t="str">
            <v>001.18.06320</v>
          </cell>
          <cell r="B2082" t="str">
            <v>Tee 90º com rosca na bolsa central soldável/rosqueável 25mm x 25mm x 1/2 pol</v>
          </cell>
          <cell r="C2082" t="str">
            <v>UN</v>
          </cell>
          <cell r="D2082">
            <v>1</v>
          </cell>
          <cell r="E2082">
            <v>3.6374</v>
          </cell>
          <cell r="F2082">
            <v>3.63</v>
          </cell>
        </row>
        <row r="2083">
          <cell r="A2083" t="str">
            <v>001.18.06340</v>
          </cell>
          <cell r="B2083" t="str">
            <v>Joelho 90º soldável com bucha de latão 25mm x 3/4 pol</v>
          </cell>
          <cell r="C2083" t="str">
            <v>UN</v>
          </cell>
          <cell r="D2083">
            <v>1</v>
          </cell>
          <cell r="E2083">
            <v>4.9726999999999997</v>
          </cell>
          <cell r="F2083">
            <v>4.97</v>
          </cell>
        </row>
        <row r="2084">
          <cell r="A2084" t="str">
            <v>001.18.06360</v>
          </cell>
          <cell r="B2084" t="str">
            <v>Joelho 90º soldável com bucha de latão 20mm x 1/2 pol</v>
          </cell>
          <cell r="C2084" t="str">
            <v>UN</v>
          </cell>
          <cell r="D2084">
            <v>1</v>
          </cell>
          <cell r="E2084">
            <v>4.5327000000000002</v>
          </cell>
          <cell r="F2084">
            <v>4.53</v>
          </cell>
        </row>
        <row r="2085">
          <cell r="A2085" t="str">
            <v>001.18.06380</v>
          </cell>
          <cell r="B2085" t="str">
            <v>Joelho de redução 90º soldável com bucha de latão 32mm x 3/4 pol</v>
          </cell>
          <cell r="C2085" t="str">
            <v>UN</v>
          </cell>
          <cell r="D2085">
            <v>1</v>
          </cell>
          <cell r="E2085">
            <v>2.6227</v>
          </cell>
          <cell r="F2085">
            <v>2.62</v>
          </cell>
        </row>
        <row r="2086">
          <cell r="A2086" t="str">
            <v>001.18.06400</v>
          </cell>
          <cell r="B2086" t="str">
            <v>Joelho de redução 90º soldável com bucha de latão 25mm x 1/2 pol</v>
          </cell>
          <cell r="C2086" t="str">
            <v>UN</v>
          </cell>
          <cell r="D2086">
            <v>1</v>
          </cell>
          <cell r="E2086">
            <v>3.5226999999999999</v>
          </cell>
          <cell r="F2086">
            <v>3.52</v>
          </cell>
        </row>
        <row r="2087">
          <cell r="A2087" t="str">
            <v>001.18.06420</v>
          </cell>
          <cell r="B2087" t="str">
            <v>Luva simples soldável com bucha de latão 25mm x 3/4 pol</v>
          </cell>
          <cell r="C2087" t="str">
            <v>UN</v>
          </cell>
          <cell r="D2087">
            <v>1</v>
          </cell>
          <cell r="E2087">
            <v>4.5427</v>
          </cell>
          <cell r="F2087">
            <v>4.54</v>
          </cell>
        </row>
        <row r="2088">
          <cell r="A2088" t="str">
            <v>001.18.06440</v>
          </cell>
          <cell r="B2088" t="str">
            <v>Luva simples soldável com bucha de latão 20mm x 1/2 pol</v>
          </cell>
          <cell r="C2088" t="str">
            <v>UN</v>
          </cell>
          <cell r="D2088">
            <v>1</v>
          </cell>
          <cell r="E2088">
            <v>3.9327000000000001</v>
          </cell>
          <cell r="F2088">
            <v>3.93</v>
          </cell>
        </row>
        <row r="2089">
          <cell r="A2089" t="str">
            <v>001.18.06460</v>
          </cell>
          <cell r="B2089" t="str">
            <v>Luva de redução soldável com bucha de latão 25mm x 1/2 pol</v>
          </cell>
          <cell r="C2089" t="str">
            <v>UN</v>
          </cell>
          <cell r="D2089">
            <v>1</v>
          </cell>
          <cell r="E2089">
            <v>4.1426999999999996</v>
          </cell>
          <cell r="F2089">
            <v>4.1399999999999997</v>
          </cell>
        </row>
        <row r="2090">
          <cell r="A2090" t="str">
            <v>001.18.06480</v>
          </cell>
          <cell r="B2090" t="str">
            <v>Tee 90º com bucha de latão central 25mm x 25mm x 3/4 pol</v>
          </cell>
          <cell r="C2090" t="str">
            <v>UN</v>
          </cell>
          <cell r="D2090">
            <v>1</v>
          </cell>
          <cell r="E2090">
            <v>6.3874000000000004</v>
          </cell>
          <cell r="F2090">
            <v>6.38</v>
          </cell>
        </row>
        <row r="2091">
          <cell r="A2091" t="str">
            <v>001.18.06500</v>
          </cell>
          <cell r="B2091" t="str">
            <v>Tee 90º com bucha de latão central 20mm x 20mm x 1/2 pol</v>
          </cell>
          <cell r="C2091" t="str">
            <v>UN</v>
          </cell>
          <cell r="D2091">
            <v>1</v>
          </cell>
          <cell r="E2091">
            <v>4.4374000000000002</v>
          </cell>
          <cell r="F2091">
            <v>4.43</v>
          </cell>
        </row>
        <row r="2092">
          <cell r="A2092" t="str">
            <v>001.18.06520</v>
          </cell>
          <cell r="B2092" t="str">
            <v>Tee redução 90º com bucha de latão na bolsa central 32mm x 32mm x 3/4 pol</v>
          </cell>
          <cell r="C2092" t="str">
            <v>UN</v>
          </cell>
          <cell r="D2092">
            <v>1</v>
          </cell>
          <cell r="E2092">
            <v>6.1173999999999999</v>
          </cell>
          <cell r="F2092">
            <v>6.11</v>
          </cell>
        </row>
        <row r="2093">
          <cell r="A2093" t="str">
            <v>001.18.06540</v>
          </cell>
          <cell r="B2093" t="str">
            <v>Tee reduçao 90º com bucha de latão na bolsa central 25mm x 25mm 1/2 pol</v>
          </cell>
          <cell r="C2093" t="str">
            <v>UN</v>
          </cell>
          <cell r="D2093">
            <v>1</v>
          </cell>
          <cell r="E2093">
            <v>3.6374</v>
          </cell>
          <cell r="F2093">
            <v>3.63</v>
          </cell>
        </row>
        <row r="2094">
          <cell r="A2094" t="str">
            <v>001.18.06560</v>
          </cell>
          <cell r="B2094" t="str">
            <v>Cotovelo ou joelho de redução de ferro galvanizado 2.5x2 pol</v>
          </cell>
          <cell r="C2094" t="str">
            <v>UN</v>
          </cell>
          <cell r="D2094">
            <v>1</v>
          </cell>
          <cell r="E2094">
            <v>28.044499999999999</v>
          </cell>
          <cell r="F2094">
            <v>28.04</v>
          </cell>
        </row>
        <row r="2095">
          <cell r="A2095" t="str">
            <v>001.18.06580</v>
          </cell>
          <cell r="B2095" t="str">
            <v>Cotovelo ou joelho de redução de ferro galvanizado 2x1.5 pol</v>
          </cell>
          <cell r="C2095" t="str">
            <v>UN</v>
          </cell>
          <cell r="D2095">
            <v>1</v>
          </cell>
          <cell r="E2095">
            <v>15.0829</v>
          </cell>
          <cell r="F2095">
            <v>15.08</v>
          </cell>
        </row>
        <row r="2096">
          <cell r="A2096" t="str">
            <v>001.18.06600</v>
          </cell>
          <cell r="B2096" t="str">
            <v>Cotovelo ou joelho de redução de ferro galvanizado 1.5x1 1/4 pol</v>
          </cell>
          <cell r="C2096" t="str">
            <v>UN</v>
          </cell>
          <cell r="D2096">
            <v>1</v>
          </cell>
          <cell r="E2096">
            <v>10.882899999999999</v>
          </cell>
          <cell r="F2096">
            <v>10.88</v>
          </cell>
        </row>
        <row r="2097">
          <cell r="A2097" t="str">
            <v>001.18.06620</v>
          </cell>
          <cell r="B2097" t="str">
            <v>Cotovelo ou joelho de redução de ferro galvanizado 1.5x1 pol</v>
          </cell>
          <cell r="C2097" t="str">
            <v>UN</v>
          </cell>
          <cell r="D2097">
            <v>1</v>
          </cell>
          <cell r="E2097">
            <v>10.882899999999999</v>
          </cell>
          <cell r="F2097">
            <v>10.88</v>
          </cell>
        </row>
        <row r="2098">
          <cell r="A2098" t="str">
            <v>001.18.06640</v>
          </cell>
          <cell r="B2098" t="str">
            <v>Cotovelo ou joelho de redução de ferro galvanizado 1.5x3/4 pol</v>
          </cell>
          <cell r="C2098" t="str">
            <v>UN</v>
          </cell>
          <cell r="D2098">
            <v>1</v>
          </cell>
          <cell r="E2098">
            <v>10.882899999999999</v>
          </cell>
          <cell r="F2098">
            <v>10.88</v>
          </cell>
        </row>
        <row r="2099">
          <cell r="A2099" t="str">
            <v>001.18.06660</v>
          </cell>
          <cell r="B2099" t="str">
            <v>Cotovelo ou joelho de redução de ferro galvanizado 1 1/4x1 pol</v>
          </cell>
          <cell r="C2099" t="str">
            <v>UN</v>
          </cell>
          <cell r="D2099">
            <v>1</v>
          </cell>
          <cell r="E2099">
            <v>8.8828999999999994</v>
          </cell>
          <cell r="F2099">
            <v>8.8800000000000008</v>
          </cell>
        </row>
        <row r="2100">
          <cell r="A2100" t="str">
            <v>001.18.06680</v>
          </cell>
          <cell r="B2100" t="str">
            <v>Cotovelo ou joelho de redução de ferro galvanizado 1 1/4x3/4 pol</v>
          </cell>
          <cell r="C2100" t="str">
            <v>UN</v>
          </cell>
          <cell r="D2100">
            <v>1</v>
          </cell>
          <cell r="E2100">
            <v>8.8828999999999994</v>
          </cell>
          <cell r="F2100">
            <v>8.8800000000000008</v>
          </cell>
        </row>
        <row r="2101">
          <cell r="A2101" t="str">
            <v>001.18.06700</v>
          </cell>
          <cell r="B2101" t="str">
            <v>Cotovelo ou joelho de redução de ferro galvanizado 1x3/4 pol</v>
          </cell>
          <cell r="C2101" t="str">
            <v>UN</v>
          </cell>
          <cell r="D2101">
            <v>1</v>
          </cell>
          <cell r="E2101">
            <v>5.4474</v>
          </cell>
          <cell r="F2101">
            <v>5.44</v>
          </cell>
        </row>
        <row r="2102">
          <cell r="A2102" t="str">
            <v>001.18.06720</v>
          </cell>
          <cell r="B2102" t="str">
            <v>Cotovelo ou joelho de redução de ferro galvanizado 1x1/2 pol</v>
          </cell>
          <cell r="C2102" t="str">
            <v>UN</v>
          </cell>
          <cell r="D2102">
            <v>1</v>
          </cell>
          <cell r="E2102">
            <v>5.4474</v>
          </cell>
          <cell r="F2102">
            <v>5.44</v>
          </cell>
        </row>
        <row r="2103">
          <cell r="A2103" t="str">
            <v>001.18.06740</v>
          </cell>
          <cell r="B2103" t="str">
            <v>Cotovelo ou joelho de redução de ferro galvanizado 3/4x1/2 pol</v>
          </cell>
          <cell r="C2103" t="str">
            <v>UN</v>
          </cell>
          <cell r="D2103">
            <v>1</v>
          </cell>
          <cell r="E2103">
            <v>4.0974000000000004</v>
          </cell>
          <cell r="F2103">
            <v>4.09</v>
          </cell>
        </row>
        <row r="2104">
          <cell r="A2104" t="str">
            <v>001.18.06760</v>
          </cell>
          <cell r="B2104" t="str">
            <v>Bucha de redução de ferro galvanizado 4x3 pol</v>
          </cell>
          <cell r="C2104" t="str">
            <v>UN</v>
          </cell>
          <cell r="D2104">
            <v>1</v>
          </cell>
          <cell r="E2104">
            <v>19.618400000000001</v>
          </cell>
          <cell r="F2104">
            <v>19.61</v>
          </cell>
        </row>
        <row r="2105">
          <cell r="A2105" t="str">
            <v>001.18.06780</v>
          </cell>
          <cell r="B2105" t="str">
            <v>Bucha de redução de ferro galvanizado 4x2.5 pol</v>
          </cell>
          <cell r="C2105" t="str">
            <v>UN</v>
          </cell>
          <cell r="D2105">
            <v>1</v>
          </cell>
          <cell r="E2105">
            <v>22.788399999999999</v>
          </cell>
          <cell r="F2105">
            <v>22.78</v>
          </cell>
        </row>
        <row r="2106">
          <cell r="A2106" t="str">
            <v>001.18.06800</v>
          </cell>
          <cell r="B2106" t="str">
            <v>Bucha de redução de ferro galvanizado 4x2 pol</v>
          </cell>
          <cell r="C2106" t="str">
            <v>UN</v>
          </cell>
          <cell r="D2106">
            <v>1</v>
          </cell>
          <cell r="E2106">
            <v>22.788399999999999</v>
          </cell>
          <cell r="F2106">
            <v>22.78</v>
          </cell>
        </row>
        <row r="2107">
          <cell r="A2107" t="str">
            <v>001.18.06820</v>
          </cell>
          <cell r="B2107" t="str">
            <v>Bucha de redução de ferro galvanizado 3x2 1/2 pol</v>
          </cell>
          <cell r="C2107" t="str">
            <v>UN</v>
          </cell>
          <cell r="D2107">
            <v>1</v>
          </cell>
          <cell r="E2107">
            <v>15.294499999999999</v>
          </cell>
          <cell r="F2107">
            <v>15.29</v>
          </cell>
        </row>
        <row r="2108">
          <cell r="A2108" t="str">
            <v>001.18.06840</v>
          </cell>
          <cell r="B2108" t="str">
            <v>Bucha de redução de ferro galvanizado 3x2 pol</v>
          </cell>
          <cell r="C2108" t="str">
            <v>UN</v>
          </cell>
          <cell r="D2108">
            <v>1</v>
          </cell>
          <cell r="E2108">
            <v>13.9945</v>
          </cell>
          <cell r="F2108">
            <v>13.99</v>
          </cell>
        </row>
        <row r="2109">
          <cell r="A2109" t="str">
            <v>001.18.06860</v>
          </cell>
          <cell r="B2109" t="str">
            <v>Bucha de redução de ferro galvanizado 3x1 1/2 pol</v>
          </cell>
          <cell r="C2109" t="str">
            <v>UN</v>
          </cell>
          <cell r="D2109">
            <v>1</v>
          </cell>
          <cell r="E2109">
            <v>13.9945</v>
          </cell>
          <cell r="F2109">
            <v>13.99</v>
          </cell>
        </row>
        <row r="2110">
          <cell r="A2110" t="str">
            <v>001.18.06880</v>
          </cell>
          <cell r="B2110" t="str">
            <v>Bucha de redução de ferro galvanizado 2 1/2x2 pol</v>
          </cell>
          <cell r="C2110" t="str">
            <v>UN</v>
          </cell>
          <cell r="D2110">
            <v>1</v>
          </cell>
          <cell r="E2110">
            <v>13.5945</v>
          </cell>
          <cell r="F2110">
            <v>13.59</v>
          </cell>
        </row>
        <row r="2111">
          <cell r="A2111" t="str">
            <v>001.18.06900</v>
          </cell>
          <cell r="B2111" t="str">
            <v>Bucha de redução de ferro galvanizado 2 1/2x1.5 pol</v>
          </cell>
          <cell r="C2111" t="str">
            <v>UN</v>
          </cell>
          <cell r="D2111">
            <v>1</v>
          </cell>
          <cell r="E2111">
            <v>12.5945</v>
          </cell>
          <cell r="F2111">
            <v>12.59</v>
          </cell>
        </row>
        <row r="2112">
          <cell r="A2112" t="str">
            <v>001.18.06920</v>
          </cell>
          <cell r="B2112" t="str">
            <v>Bucha de redução de ferro galvanizado 2 1/2x1 1/4 pol</v>
          </cell>
          <cell r="C2112" t="str">
            <v>UN</v>
          </cell>
          <cell r="D2112">
            <v>1</v>
          </cell>
          <cell r="E2112">
            <v>12.5945</v>
          </cell>
          <cell r="F2112">
            <v>12.59</v>
          </cell>
        </row>
        <row r="2113">
          <cell r="A2113" t="str">
            <v>001.18.06940</v>
          </cell>
          <cell r="B2113" t="str">
            <v>Bucha de redução de ferro galvanizado 2x1.5 pol</v>
          </cell>
          <cell r="C2113" t="str">
            <v>UN</v>
          </cell>
          <cell r="D2113">
            <v>1</v>
          </cell>
          <cell r="E2113">
            <v>9.0829000000000004</v>
          </cell>
          <cell r="F2113">
            <v>9.08</v>
          </cell>
        </row>
        <row r="2114">
          <cell r="A2114" t="str">
            <v>001.18.06960</v>
          </cell>
          <cell r="B2114" t="str">
            <v>Bucha de redução de ferro galvanizado 2x1 1/4 pol</v>
          </cell>
          <cell r="C2114" t="str">
            <v>UN</v>
          </cell>
          <cell r="D2114">
            <v>1</v>
          </cell>
          <cell r="E2114">
            <v>9.0829000000000004</v>
          </cell>
          <cell r="F2114">
            <v>9.08</v>
          </cell>
        </row>
        <row r="2115">
          <cell r="A2115" t="str">
            <v>001.18.06980</v>
          </cell>
          <cell r="B2115" t="str">
            <v>Bucha de redução de ferro galvanizado 2x1 pol</v>
          </cell>
          <cell r="C2115" t="str">
            <v>UN</v>
          </cell>
          <cell r="D2115">
            <v>1</v>
          </cell>
          <cell r="E2115">
            <v>9.3828999999999994</v>
          </cell>
          <cell r="F2115">
            <v>9.3800000000000008</v>
          </cell>
        </row>
        <row r="2116">
          <cell r="A2116" t="str">
            <v>001.18.07000</v>
          </cell>
          <cell r="B2116" t="str">
            <v>Bucha de redução de ferro galvanizado 2x3/4 pol</v>
          </cell>
          <cell r="C2116" t="str">
            <v>UN</v>
          </cell>
          <cell r="D2116">
            <v>1</v>
          </cell>
          <cell r="E2116">
            <v>9.3828999999999994</v>
          </cell>
          <cell r="F2116">
            <v>9.3800000000000008</v>
          </cell>
        </row>
        <row r="2117">
          <cell r="A2117" t="str">
            <v>001.18.07020</v>
          </cell>
          <cell r="B2117" t="str">
            <v>Bucha de redução de ferro galvanizado 1 1/2x1 1/4 pol</v>
          </cell>
          <cell r="C2117" t="str">
            <v>UN</v>
          </cell>
          <cell r="D2117">
            <v>1</v>
          </cell>
          <cell r="E2117">
            <v>8.4829000000000008</v>
          </cell>
          <cell r="F2117">
            <v>8.48</v>
          </cell>
        </row>
        <row r="2118">
          <cell r="A2118" t="str">
            <v>001.18.07040</v>
          </cell>
          <cell r="B2118" t="str">
            <v>Bucha de redução de ferro galvanizado 1 1/2x1 pol</v>
          </cell>
          <cell r="C2118" t="str">
            <v>UN</v>
          </cell>
          <cell r="D2118">
            <v>1</v>
          </cell>
          <cell r="E2118">
            <v>8.2828999999999997</v>
          </cell>
          <cell r="F2118">
            <v>8.2799999999999994</v>
          </cell>
        </row>
        <row r="2119">
          <cell r="A2119" t="str">
            <v>001.18.07060</v>
          </cell>
          <cell r="B2119" t="str">
            <v>Bucha de redução de ferro galvanizado 1 1/2x3/4 pol</v>
          </cell>
          <cell r="C2119" t="str">
            <v>UN</v>
          </cell>
          <cell r="D2119">
            <v>1</v>
          </cell>
          <cell r="E2119">
            <v>8.0829000000000004</v>
          </cell>
          <cell r="F2119">
            <v>8.08</v>
          </cell>
        </row>
        <row r="2120">
          <cell r="A2120" t="str">
            <v>001.18.07080</v>
          </cell>
          <cell r="B2120" t="str">
            <v>Bucha de redução de ferro galvanizado1 1/4x1 pol</v>
          </cell>
          <cell r="C2120" t="str">
            <v>UN</v>
          </cell>
          <cell r="D2120">
            <v>1</v>
          </cell>
          <cell r="E2120">
            <v>7.3829000000000002</v>
          </cell>
          <cell r="F2120">
            <v>7.38</v>
          </cell>
        </row>
        <row r="2121">
          <cell r="A2121" t="str">
            <v>001.18.07100</v>
          </cell>
          <cell r="B2121" t="str">
            <v>Bucha de redução de ferro galvanizado 1 1/4x3/4 pol</v>
          </cell>
          <cell r="C2121" t="str">
            <v>UN</v>
          </cell>
          <cell r="D2121">
            <v>1</v>
          </cell>
          <cell r="E2121">
            <v>6.7328999999999999</v>
          </cell>
          <cell r="F2121">
            <v>6.73</v>
          </cell>
        </row>
        <row r="2122">
          <cell r="A2122" t="str">
            <v>001.18.07120</v>
          </cell>
          <cell r="B2122" t="str">
            <v>Bucha de redução de ferro galvanizado 1 1/4x1/2 pol</v>
          </cell>
          <cell r="C2122" t="str">
            <v>UN</v>
          </cell>
          <cell r="D2122">
            <v>1</v>
          </cell>
          <cell r="E2122">
            <v>7.1829000000000001</v>
          </cell>
          <cell r="F2122">
            <v>7.18</v>
          </cell>
        </row>
        <row r="2123">
          <cell r="A2123" t="str">
            <v>001.18.07140</v>
          </cell>
          <cell r="B2123" t="str">
            <v>Bucha de redução de ferro galvanizado 1x3/4 pol</v>
          </cell>
          <cell r="C2123" t="str">
            <v>UN</v>
          </cell>
          <cell r="D2123">
            <v>1</v>
          </cell>
          <cell r="E2123">
            <v>4.1474000000000002</v>
          </cell>
          <cell r="F2123">
            <v>4.1399999999999997</v>
          </cell>
        </row>
        <row r="2124">
          <cell r="A2124" t="str">
            <v>001.18.07160</v>
          </cell>
          <cell r="B2124" t="str">
            <v>Bucha de redução de ferro galvanizado 1x1/2 pol</v>
          </cell>
          <cell r="C2124" t="str">
            <v>UN</v>
          </cell>
          <cell r="D2124">
            <v>1</v>
          </cell>
          <cell r="E2124">
            <v>4.4973999999999998</v>
          </cell>
          <cell r="F2124">
            <v>4.49</v>
          </cell>
        </row>
        <row r="2125">
          <cell r="A2125" t="str">
            <v>001.18.07180</v>
          </cell>
          <cell r="B2125" t="str">
            <v>Bucha de redução de ferro galvanizado 3/4x1/2 pol</v>
          </cell>
          <cell r="C2125" t="str">
            <v>UN</v>
          </cell>
          <cell r="D2125">
            <v>1</v>
          </cell>
          <cell r="E2125">
            <v>3.4973999999999998</v>
          </cell>
          <cell r="F2125">
            <v>3.49</v>
          </cell>
        </row>
        <row r="2126">
          <cell r="A2126" t="str">
            <v>001.18.07200</v>
          </cell>
          <cell r="B2126" t="str">
            <v>Luva de redução de ferro galvanizado 4x3 pol</v>
          </cell>
          <cell r="C2126" t="str">
            <v>UN</v>
          </cell>
          <cell r="D2126">
            <v>1</v>
          </cell>
          <cell r="E2126">
            <v>33.0884</v>
          </cell>
          <cell r="F2126">
            <v>33.08</v>
          </cell>
        </row>
        <row r="2127">
          <cell r="A2127" t="str">
            <v>001.18.07220</v>
          </cell>
          <cell r="B2127" t="str">
            <v>Luva de redução de ferro galvanizado 4x2.5 pol</v>
          </cell>
          <cell r="C2127" t="str">
            <v>UN</v>
          </cell>
          <cell r="D2127">
            <v>1</v>
          </cell>
          <cell r="E2127">
            <v>24.808399999999999</v>
          </cell>
          <cell r="F2127">
            <v>24.8</v>
          </cell>
        </row>
        <row r="2128">
          <cell r="A2128" t="str">
            <v>001.18.07240</v>
          </cell>
          <cell r="B2128" t="str">
            <v>Luva de redução de ferro galvanizado 4x2 pol</v>
          </cell>
          <cell r="C2128" t="str">
            <v>UN</v>
          </cell>
          <cell r="D2128">
            <v>1</v>
          </cell>
          <cell r="E2128">
            <v>33.0884</v>
          </cell>
          <cell r="F2128">
            <v>33.08</v>
          </cell>
        </row>
        <row r="2129">
          <cell r="A2129" t="str">
            <v>001.18.07260</v>
          </cell>
          <cell r="B2129" t="str">
            <v>Luva de reduçao de ferro galvanizado 3x2 1/2 pol</v>
          </cell>
          <cell r="C2129" t="str">
            <v>UN</v>
          </cell>
          <cell r="D2129">
            <v>1</v>
          </cell>
          <cell r="E2129">
            <v>23.294499999999999</v>
          </cell>
          <cell r="F2129">
            <v>23.29</v>
          </cell>
        </row>
        <row r="2130">
          <cell r="A2130" t="str">
            <v>001.18.07280</v>
          </cell>
          <cell r="B2130" t="str">
            <v>Luva de redução de ferro galvanizado 3x2 pol</v>
          </cell>
          <cell r="C2130" t="str">
            <v>UN</v>
          </cell>
          <cell r="D2130">
            <v>1</v>
          </cell>
          <cell r="E2130">
            <v>23.294499999999999</v>
          </cell>
          <cell r="F2130">
            <v>23.29</v>
          </cell>
        </row>
        <row r="2131">
          <cell r="A2131" t="str">
            <v>001.18.07300</v>
          </cell>
          <cell r="B2131" t="str">
            <v>Luva de redução de ferro galvanizado 3x1 1/2 pol</v>
          </cell>
          <cell r="C2131" t="str">
            <v>UN</v>
          </cell>
          <cell r="D2131">
            <v>1</v>
          </cell>
          <cell r="E2131">
            <v>23.294499999999999</v>
          </cell>
          <cell r="F2131">
            <v>23.29</v>
          </cell>
        </row>
        <row r="2132">
          <cell r="A2132" t="str">
            <v>001.18.07320</v>
          </cell>
          <cell r="B2132" t="str">
            <v>Luva de redução de ferro galvanizado 2 1/2x2 pol</v>
          </cell>
          <cell r="C2132" t="str">
            <v>UN</v>
          </cell>
          <cell r="D2132">
            <v>1</v>
          </cell>
          <cell r="E2132">
            <v>13.394500000000001</v>
          </cell>
          <cell r="F2132">
            <v>13.39</v>
          </cell>
        </row>
        <row r="2133">
          <cell r="A2133" t="str">
            <v>001.18.07340</v>
          </cell>
          <cell r="B2133" t="str">
            <v>Luva de redução de ferro galvanizado 2 1/2x1 1/2 pol</v>
          </cell>
          <cell r="C2133" t="str">
            <v>UN</v>
          </cell>
          <cell r="D2133">
            <v>1</v>
          </cell>
          <cell r="E2133">
            <v>13.394500000000001</v>
          </cell>
          <cell r="F2133">
            <v>13.39</v>
          </cell>
        </row>
        <row r="2134">
          <cell r="A2134" t="str">
            <v>001.18.07360</v>
          </cell>
          <cell r="B2134" t="str">
            <v>Luva de reduçao de ferro galvanizado 2.5x1 1/4 pol</v>
          </cell>
          <cell r="C2134" t="str">
            <v>UN</v>
          </cell>
          <cell r="D2134">
            <v>1</v>
          </cell>
          <cell r="E2134">
            <v>13.394500000000001</v>
          </cell>
          <cell r="F2134">
            <v>13.39</v>
          </cell>
        </row>
        <row r="2135">
          <cell r="A2135" t="str">
            <v>001.18.07380</v>
          </cell>
          <cell r="B2135" t="str">
            <v>Luva de redução de ferro galvanizado 2x1 1/2 pol</v>
          </cell>
          <cell r="C2135" t="str">
            <v>UN</v>
          </cell>
          <cell r="D2135">
            <v>1</v>
          </cell>
          <cell r="E2135">
            <v>12.882899999999999</v>
          </cell>
          <cell r="F2135">
            <v>12.88</v>
          </cell>
        </row>
        <row r="2136">
          <cell r="A2136" t="str">
            <v>001.18.07400</v>
          </cell>
          <cell r="B2136" t="str">
            <v>Luva de redução de ferro galvanizado 2x1 1/4 pol</v>
          </cell>
          <cell r="C2136" t="str">
            <v>UN</v>
          </cell>
          <cell r="D2136">
            <v>1</v>
          </cell>
          <cell r="E2136">
            <v>12.882899999999999</v>
          </cell>
          <cell r="F2136">
            <v>12.88</v>
          </cell>
        </row>
        <row r="2137">
          <cell r="A2137" t="str">
            <v>001.18.07420</v>
          </cell>
          <cell r="B2137" t="str">
            <v>Luva de redução de ferro galvanizado 2x1 pol</v>
          </cell>
          <cell r="C2137" t="str">
            <v>UN</v>
          </cell>
          <cell r="D2137">
            <v>1</v>
          </cell>
          <cell r="E2137">
            <v>12.882899999999999</v>
          </cell>
          <cell r="F2137">
            <v>12.88</v>
          </cell>
        </row>
        <row r="2138">
          <cell r="A2138" t="str">
            <v>001.18.07440</v>
          </cell>
          <cell r="B2138" t="str">
            <v>Luva de redução de ferro galvanizado 1 1/2x1 pol</v>
          </cell>
          <cell r="C2138" t="str">
            <v>UN</v>
          </cell>
          <cell r="D2138">
            <v>1</v>
          </cell>
          <cell r="E2138">
            <v>9.0829000000000004</v>
          </cell>
          <cell r="F2138">
            <v>9.08</v>
          </cell>
        </row>
        <row r="2139">
          <cell r="A2139" t="str">
            <v>001.18.07460</v>
          </cell>
          <cell r="B2139" t="str">
            <v>Luva de redução de ferro galvanizado 1 1/2x3/4 pol</v>
          </cell>
          <cell r="C2139" t="str">
            <v>UN</v>
          </cell>
          <cell r="D2139">
            <v>1</v>
          </cell>
          <cell r="E2139">
            <v>8.2828999999999997</v>
          </cell>
          <cell r="F2139">
            <v>8.2799999999999994</v>
          </cell>
        </row>
        <row r="2140">
          <cell r="A2140" t="str">
            <v>001.18.07480</v>
          </cell>
          <cell r="B2140" t="str">
            <v>Luva de redução de ferro galvanizado 1 1/4x1 pol</v>
          </cell>
          <cell r="C2140" t="str">
            <v>UN</v>
          </cell>
          <cell r="D2140">
            <v>1</v>
          </cell>
          <cell r="E2140">
            <v>8.2828999999999997</v>
          </cell>
          <cell r="F2140">
            <v>8.2799999999999994</v>
          </cell>
        </row>
        <row r="2141">
          <cell r="A2141" t="str">
            <v>001.18.07500</v>
          </cell>
          <cell r="B2141" t="str">
            <v>Luva de redução de ferro galvanizado 1 1/4x3/4 pol</v>
          </cell>
          <cell r="C2141" t="str">
            <v>UN</v>
          </cell>
          <cell r="D2141">
            <v>1</v>
          </cell>
          <cell r="E2141">
            <v>8.2828999999999997</v>
          </cell>
          <cell r="F2141">
            <v>8.2799999999999994</v>
          </cell>
        </row>
        <row r="2142">
          <cell r="A2142" t="str">
            <v>001.18.07520</v>
          </cell>
          <cell r="B2142" t="str">
            <v>Luva de redução de ferro galvanizado 1 1/4x1/2 pol</v>
          </cell>
          <cell r="C2142" t="str">
            <v>UN</v>
          </cell>
          <cell r="D2142">
            <v>1</v>
          </cell>
          <cell r="E2142">
            <v>8.2828999999999997</v>
          </cell>
          <cell r="F2142">
            <v>8.2799999999999994</v>
          </cell>
        </row>
        <row r="2143">
          <cell r="A2143" t="str">
            <v>001.18.07540</v>
          </cell>
          <cell r="B2143" t="str">
            <v>Luva de redução de ferro galvanizado 1x3/4 pol</v>
          </cell>
          <cell r="C2143" t="str">
            <v>UN</v>
          </cell>
          <cell r="D2143">
            <v>1</v>
          </cell>
          <cell r="E2143">
            <v>5.3474000000000004</v>
          </cell>
          <cell r="F2143">
            <v>5.34</v>
          </cell>
        </row>
        <row r="2144">
          <cell r="A2144" t="str">
            <v>001.18.07560</v>
          </cell>
          <cell r="B2144" t="str">
            <v>Luva de redução de ferro galvanizado 1x1/2 pol</v>
          </cell>
          <cell r="C2144" t="str">
            <v>UN</v>
          </cell>
          <cell r="D2144">
            <v>1</v>
          </cell>
          <cell r="E2144">
            <v>4.9474</v>
          </cell>
          <cell r="F2144">
            <v>4.9400000000000004</v>
          </cell>
        </row>
        <row r="2145">
          <cell r="A2145" t="str">
            <v>001.18.07580</v>
          </cell>
          <cell r="B2145" t="str">
            <v>Luva de redução de ferro galvanizado 3/4x1/2 pol</v>
          </cell>
          <cell r="C2145" t="str">
            <v>UN</v>
          </cell>
          <cell r="D2145">
            <v>1</v>
          </cell>
          <cell r="E2145">
            <v>4.1474000000000002</v>
          </cell>
          <cell r="F2145">
            <v>4.1399999999999997</v>
          </cell>
        </row>
        <row r="2146">
          <cell r="A2146" t="str">
            <v>001.18.07600</v>
          </cell>
          <cell r="B2146" t="str">
            <v>Cotovelo ou joelho de ferro galvanizado 4 pol</v>
          </cell>
          <cell r="C2146" t="str">
            <v>UN</v>
          </cell>
          <cell r="D2146">
            <v>1</v>
          </cell>
          <cell r="E2146">
            <v>74.938400000000001</v>
          </cell>
          <cell r="F2146">
            <v>74.930000000000007</v>
          </cell>
        </row>
        <row r="2147">
          <cell r="A2147" t="str">
            <v>001.18.07620</v>
          </cell>
          <cell r="B2147" t="str">
            <v>Cotovelo ou joelho de ferro galvanizado 3 pol</v>
          </cell>
          <cell r="C2147" t="str">
            <v>UN</v>
          </cell>
          <cell r="D2147">
            <v>1</v>
          </cell>
          <cell r="E2147">
            <v>22.714500000000001</v>
          </cell>
          <cell r="F2147">
            <v>22.71</v>
          </cell>
        </row>
        <row r="2148">
          <cell r="A2148" t="str">
            <v>001.18.07640</v>
          </cell>
          <cell r="B2148" t="str">
            <v>Cotovelo ou joelho de ferro galvanizado 2 1/2 pol</v>
          </cell>
          <cell r="C2148" t="str">
            <v>UN</v>
          </cell>
          <cell r="D2148">
            <v>1</v>
          </cell>
          <cell r="E2148">
            <v>31.044499999999999</v>
          </cell>
          <cell r="F2148">
            <v>31.04</v>
          </cell>
        </row>
        <row r="2149">
          <cell r="A2149" t="str">
            <v>001.18.07660</v>
          </cell>
          <cell r="B2149" t="str">
            <v>Cotovelo ou joelho de ferro galvanizado 2 pol</v>
          </cell>
          <cell r="C2149" t="str">
            <v>UN</v>
          </cell>
          <cell r="D2149">
            <v>1</v>
          </cell>
          <cell r="E2149">
            <v>15.0829</v>
          </cell>
          <cell r="F2149">
            <v>15.08</v>
          </cell>
        </row>
        <row r="2150">
          <cell r="A2150" t="str">
            <v>001.18.07680</v>
          </cell>
          <cell r="B2150" t="str">
            <v>Cotovelo ou joelho de ferro galvanizado 1 1/2 pol</v>
          </cell>
          <cell r="C2150" t="str">
            <v>UN</v>
          </cell>
          <cell r="D2150">
            <v>1</v>
          </cell>
          <cell r="E2150">
            <v>10.882899999999999</v>
          </cell>
          <cell r="F2150">
            <v>10.88</v>
          </cell>
        </row>
        <row r="2151">
          <cell r="A2151" t="str">
            <v>001.18.07700</v>
          </cell>
          <cell r="B2151" t="str">
            <v>Cotovelo ou joelho de ferro galvanizado 1 1/4 pol</v>
          </cell>
          <cell r="C2151" t="str">
            <v>UN</v>
          </cell>
          <cell r="D2151">
            <v>1</v>
          </cell>
          <cell r="E2151">
            <v>8.8828999999999994</v>
          </cell>
          <cell r="F2151">
            <v>8.8800000000000008</v>
          </cell>
        </row>
        <row r="2152">
          <cell r="A2152" t="str">
            <v>001.18.07720</v>
          </cell>
          <cell r="B2152" t="str">
            <v>Cotovelo ou joelho de ferro galvanizado 1 pol</v>
          </cell>
          <cell r="C2152" t="str">
            <v>UN</v>
          </cell>
          <cell r="D2152">
            <v>1</v>
          </cell>
          <cell r="E2152">
            <v>5.4474</v>
          </cell>
          <cell r="F2152">
            <v>5.44</v>
          </cell>
        </row>
        <row r="2153">
          <cell r="A2153" t="str">
            <v>001.18.07740</v>
          </cell>
          <cell r="B2153" t="str">
            <v>Cotovelo ou joelho de ferro galvanizado 3/4 pol</v>
          </cell>
          <cell r="C2153" t="str">
            <v>UN</v>
          </cell>
          <cell r="D2153">
            <v>1</v>
          </cell>
          <cell r="E2153">
            <v>3.9474</v>
          </cell>
          <cell r="F2153">
            <v>3.94</v>
          </cell>
        </row>
        <row r="2154">
          <cell r="A2154" t="str">
            <v>001.18.07760</v>
          </cell>
          <cell r="B2154" t="str">
            <v>Cotovelo ou joelho de ferro galvanizado 1/2 pol</v>
          </cell>
          <cell r="C2154" t="str">
            <v>UN</v>
          </cell>
          <cell r="D2154">
            <v>1</v>
          </cell>
          <cell r="E2154">
            <v>9.6892999999999994</v>
          </cell>
          <cell r="F2154">
            <v>9.68</v>
          </cell>
        </row>
        <row r="2155">
          <cell r="A2155" t="str">
            <v>001.18.07780</v>
          </cell>
          <cell r="B2155" t="str">
            <v>Tee ferro galvanizado 6 pol</v>
          </cell>
          <cell r="C2155" t="str">
            <v>UN</v>
          </cell>
          <cell r="D2155">
            <v>1</v>
          </cell>
          <cell r="E2155">
            <v>43.689300000000003</v>
          </cell>
          <cell r="F2155">
            <v>43.68</v>
          </cell>
        </row>
        <row r="2156">
          <cell r="A2156" t="str">
            <v>001.18.07800</v>
          </cell>
          <cell r="B2156" t="str">
            <v>Tee ferro galvanizado 4 pol</v>
          </cell>
          <cell r="C2156" t="str">
            <v>UN</v>
          </cell>
          <cell r="D2156">
            <v>1</v>
          </cell>
          <cell r="E2156">
            <v>56.042099999999998</v>
          </cell>
          <cell r="F2156">
            <v>56.04</v>
          </cell>
        </row>
        <row r="2157">
          <cell r="A2157" t="str">
            <v>001.18.07820</v>
          </cell>
          <cell r="B2157" t="str">
            <v>Tee ferro galvanizado 3 pol</v>
          </cell>
          <cell r="C2157" t="str">
            <v>UN</v>
          </cell>
          <cell r="D2157">
            <v>1</v>
          </cell>
          <cell r="E2157">
            <v>40.106400000000001</v>
          </cell>
          <cell r="F2157">
            <v>40.1</v>
          </cell>
        </row>
        <row r="2158">
          <cell r="A2158" t="str">
            <v>001.18.07840</v>
          </cell>
          <cell r="B2158" t="str">
            <v>Tee ferro galvanizado 2 1/2 pol</v>
          </cell>
          <cell r="C2158" t="str">
            <v>UN</v>
          </cell>
          <cell r="D2158">
            <v>1</v>
          </cell>
          <cell r="E2158">
            <v>31.106400000000001</v>
          </cell>
          <cell r="F2158">
            <v>31.1</v>
          </cell>
        </row>
        <row r="2159">
          <cell r="A2159" t="str">
            <v>001.18.07860</v>
          </cell>
          <cell r="B2159" t="str">
            <v>Tee ferro galvanizado 2 pol</v>
          </cell>
          <cell r="C2159" t="str">
            <v>UN</v>
          </cell>
          <cell r="D2159">
            <v>1</v>
          </cell>
          <cell r="E2159">
            <v>18.394500000000001</v>
          </cell>
          <cell r="F2159">
            <v>18.39</v>
          </cell>
        </row>
        <row r="2160">
          <cell r="A2160" t="str">
            <v>001.18.07880</v>
          </cell>
          <cell r="B2160" t="str">
            <v>Tee ferro galvanizado 1 1/2 pol</v>
          </cell>
          <cell r="C2160" t="str">
            <v>UN</v>
          </cell>
          <cell r="D2160">
            <v>1</v>
          </cell>
          <cell r="E2160">
            <v>12.644500000000001</v>
          </cell>
          <cell r="F2160">
            <v>12.64</v>
          </cell>
        </row>
        <row r="2161">
          <cell r="A2161" t="str">
            <v>001.18.07900</v>
          </cell>
          <cell r="B2161" t="str">
            <v>Tee ferro galvanizado 1 1/4 pol</v>
          </cell>
          <cell r="C2161" t="str">
            <v>UN</v>
          </cell>
          <cell r="D2161">
            <v>1</v>
          </cell>
          <cell r="E2161">
            <v>11.4945</v>
          </cell>
          <cell r="F2161">
            <v>11.49</v>
          </cell>
        </row>
        <row r="2162">
          <cell r="A2162" t="str">
            <v>001.18.07920</v>
          </cell>
          <cell r="B2162" t="str">
            <v>Tee ferro galvanizado 1 pol</v>
          </cell>
          <cell r="C2162" t="str">
            <v>UN</v>
          </cell>
          <cell r="D2162">
            <v>1</v>
          </cell>
          <cell r="E2162">
            <v>7.3091999999999997</v>
          </cell>
          <cell r="F2162">
            <v>7.3</v>
          </cell>
        </row>
        <row r="2163">
          <cell r="A2163" t="str">
            <v>001.18.07940</v>
          </cell>
          <cell r="B2163" t="str">
            <v>Tee ferro galvanizado 3/4 pol</v>
          </cell>
          <cell r="C2163" t="str">
            <v>UN</v>
          </cell>
          <cell r="D2163">
            <v>1</v>
          </cell>
          <cell r="E2163">
            <v>5.2591999999999999</v>
          </cell>
          <cell r="F2163">
            <v>5.25</v>
          </cell>
        </row>
        <row r="2164">
          <cell r="A2164" t="str">
            <v>001.18.07960</v>
          </cell>
          <cell r="B2164" t="str">
            <v>Tee ferro galvanizado 1/2 pol</v>
          </cell>
          <cell r="C2164" t="str">
            <v>UN</v>
          </cell>
          <cell r="D2164">
            <v>1</v>
          </cell>
          <cell r="E2164">
            <v>3.8992</v>
          </cell>
          <cell r="F2164">
            <v>3.89</v>
          </cell>
        </row>
        <row r="2165">
          <cell r="A2165" t="str">
            <v>001.18.07980</v>
          </cell>
          <cell r="B2165" t="str">
            <v>Tee de redução ferro galvanizado 4x3 pol</v>
          </cell>
          <cell r="C2165" t="str">
            <v>UN</v>
          </cell>
          <cell r="D2165">
            <v>1</v>
          </cell>
          <cell r="E2165">
            <v>91.642099999999999</v>
          </cell>
          <cell r="F2165">
            <v>91.64</v>
          </cell>
        </row>
        <row r="2166">
          <cell r="A2166" t="str">
            <v>001.18.08000</v>
          </cell>
          <cell r="B2166" t="str">
            <v>Tee de redução ferro galvanizado 4x2 pol</v>
          </cell>
          <cell r="C2166" t="str">
            <v>UN</v>
          </cell>
          <cell r="D2166">
            <v>1</v>
          </cell>
          <cell r="E2166">
            <v>91.642099999999999</v>
          </cell>
          <cell r="F2166">
            <v>91.64</v>
          </cell>
        </row>
        <row r="2167">
          <cell r="A2167" t="str">
            <v>001.18.08020</v>
          </cell>
          <cell r="B2167" t="str">
            <v>Tee de redução ferro galvanizado 3x2.5 pol</v>
          </cell>
          <cell r="C2167" t="str">
            <v>UN</v>
          </cell>
          <cell r="D2167">
            <v>1</v>
          </cell>
          <cell r="E2167">
            <v>49.606400000000001</v>
          </cell>
          <cell r="F2167">
            <v>49.6</v>
          </cell>
        </row>
        <row r="2168">
          <cell r="A2168" t="str">
            <v>001.18.08040</v>
          </cell>
          <cell r="B2168" t="str">
            <v>Tee de redução ferro galvanizado 3x2 pol</v>
          </cell>
          <cell r="C2168" t="str">
            <v>UN</v>
          </cell>
          <cell r="D2168">
            <v>1</v>
          </cell>
          <cell r="E2168">
            <v>32.006399999999999</v>
          </cell>
          <cell r="F2168">
            <v>32</v>
          </cell>
        </row>
        <row r="2169">
          <cell r="A2169" t="str">
            <v>001.18.08060</v>
          </cell>
          <cell r="B2169" t="str">
            <v>Tee de redução ferro galvanizado 3x1.5 pol</v>
          </cell>
          <cell r="C2169" t="str">
            <v>UN</v>
          </cell>
          <cell r="D2169">
            <v>1</v>
          </cell>
          <cell r="E2169">
            <v>32.006399999999999</v>
          </cell>
          <cell r="F2169">
            <v>32</v>
          </cell>
        </row>
        <row r="2170">
          <cell r="A2170" t="str">
            <v>001.18.08080</v>
          </cell>
          <cell r="B2170" t="str">
            <v>Tee de redução ferro galvanizado 2.5x2 pol</v>
          </cell>
          <cell r="C2170" t="str">
            <v>UN</v>
          </cell>
          <cell r="D2170">
            <v>1</v>
          </cell>
          <cell r="E2170">
            <v>39.046399999999998</v>
          </cell>
          <cell r="F2170">
            <v>39.04</v>
          </cell>
        </row>
        <row r="2171">
          <cell r="A2171" t="str">
            <v>001.18.08100</v>
          </cell>
          <cell r="B2171" t="str">
            <v>Tee de redução ferro galvanizado 2.5x1.5 pol</v>
          </cell>
          <cell r="C2171" t="str">
            <v>UN</v>
          </cell>
          <cell r="D2171">
            <v>1</v>
          </cell>
          <cell r="E2171">
            <v>15.5564</v>
          </cell>
          <cell r="F2171">
            <v>15.55</v>
          </cell>
        </row>
        <row r="2172">
          <cell r="A2172" t="str">
            <v>001.18.08120</v>
          </cell>
          <cell r="B2172" t="str">
            <v>Tee de redução ferro galvanizado 2.5x1 1/4 pol</v>
          </cell>
          <cell r="C2172" t="str">
            <v>UN</v>
          </cell>
          <cell r="D2172">
            <v>1</v>
          </cell>
          <cell r="E2172">
            <v>27.106400000000001</v>
          </cell>
          <cell r="F2172">
            <v>27.1</v>
          </cell>
        </row>
        <row r="2173">
          <cell r="A2173" t="str">
            <v>001.18.08140</v>
          </cell>
          <cell r="B2173" t="str">
            <v>Tee de redução ferro galvanizado 2x1.5 pol</v>
          </cell>
          <cell r="C2173" t="str">
            <v>UN</v>
          </cell>
          <cell r="D2173">
            <v>1</v>
          </cell>
          <cell r="E2173">
            <v>15.044499999999999</v>
          </cell>
          <cell r="F2173">
            <v>15.04</v>
          </cell>
        </row>
        <row r="2174">
          <cell r="A2174" t="str">
            <v>001.18.08160</v>
          </cell>
          <cell r="B2174" t="str">
            <v>Tee de redução ferro galvanizado 2x1 1/4 pol</v>
          </cell>
          <cell r="C2174" t="str">
            <v>UN</v>
          </cell>
          <cell r="D2174">
            <v>1</v>
          </cell>
          <cell r="E2174">
            <v>18.044499999999999</v>
          </cell>
          <cell r="F2174">
            <v>18.04</v>
          </cell>
        </row>
        <row r="2175">
          <cell r="A2175" t="str">
            <v>001.18.08180</v>
          </cell>
          <cell r="B2175" t="str">
            <v>Tee de redução ferro galvanizado 2x1 pol</v>
          </cell>
          <cell r="C2175" t="str">
            <v>UN</v>
          </cell>
          <cell r="D2175">
            <v>1</v>
          </cell>
          <cell r="E2175">
            <v>14.5945</v>
          </cell>
          <cell r="F2175">
            <v>14.59</v>
          </cell>
        </row>
        <row r="2176">
          <cell r="A2176" t="str">
            <v>001.18.08200</v>
          </cell>
          <cell r="B2176" t="str">
            <v>Tee de redução ferro galvanizado 1.5x1 1/4 pol</v>
          </cell>
          <cell r="C2176" t="str">
            <v>UN</v>
          </cell>
          <cell r="D2176">
            <v>1</v>
          </cell>
          <cell r="E2176">
            <v>10.6645</v>
          </cell>
          <cell r="F2176">
            <v>10.66</v>
          </cell>
        </row>
        <row r="2177">
          <cell r="A2177" t="str">
            <v>001.18.08220</v>
          </cell>
          <cell r="B2177" t="str">
            <v>Tee de redução ferro galvanizado 1.5x1 pol</v>
          </cell>
          <cell r="C2177" t="str">
            <v>UN</v>
          </cell>
          <cell r="D2177">
            <v>1</v>
          </cell>
          <cell r="E2177">
            <v>14.9145</v>
          </cell>
          <cell r="F2177">
            <v>14.91</v>
          </cell>
        </row>
        <row r="2178">
          <cell r="A2178" t="str">
            <v>001.18.08240</v>
          </cell>
          <cell r="B2178" t="str">
            <v>Tee de redução ferro galvanizado 1.5x3/4 pol</v>
          </cell>
          <cell r="C2178" t="str">
            <v>UN</v>
          </cell>
          <cell r="D2178">
            <v>1</v>
          </cell>
          <cell r="E2178">
            <v>11.384499999999999</v>
          </cell>
          <cell r="F2178">
            <v>11.38</v>
          </cell>
        </row>
        <row r="2179">
          <cell r="A2179" t="str">
            <v>001.18.08260</v>
          </cell>
          <cell r="B2179" t="str">
            <v>Tee de redução ferro galvanizado 1 1/4x1 pol</v>
          </cell>
          <cell r="C2179" t="str">
            <v>UN</v>
          </cell>
          <cell r="D2179">
            <v>1</v>
          </cell>
          <cell r="E2179">
            <v>10.294499999999999</v>
          </cell>
          <cell r="F2179">
            <v>10.29</v>
          </cell>
        </row>
        <row r="2180">
          <cell r="A2180" t="str">
            <v>001.18.08280</v>
          </cell>
          <cell r="B2180" t="str">
            <v>Tee de redução ferro galvanizado 1 1/4x3/4 pol</v>
          </cell>
          <cell r="C2180" t="str">
            <v>UN</v>
          </cell>
          <cell r="D2180">
            <v>1</v>
          </cell>
          <cell r="E2180">
            <v>10.294499999999999</v>
          </cell>
          <cell r="F2180">
            <v>10.29</v>
          </cell>
        </row>
        <row r="2181">
          <cell r="A2181" t="str">
            <v>001.18.08300</v>
          </cell>
          <cell r="B2181" t="str">
            <v>Tee de redução ferro galvanizado 1 1/4x1/2 pol</v>
          </cell>
          <cell r="C2181" t="str">
            <v>UN</v>
          </cell>
          <cell r="D2181">
            <v>1</v>
          </cell>
          <cell r="E2181">
            <v>9.3945000000000007</v>
          </cell>
          <cell r="F2181">
            <v>9.39</v>
          </cell>
        </row>
        <row r="2182">
          <cell r="A2182" t="str">
            <v>001.18.08320</v>
          </cell>
          <cell r="B2182" t="str">
            <v>Tee de redução ferro galvanizado 1x3/4 pol</v>
          </cell>
          <cell r="C2182" t="str">
            <v>UN</v>
          </cell>
          <cell r="D2182">
            <v>1</v>
          </cell>
          <cell r="E2182">
            <v>5.5991999999999997</v>
          </cell>
          <cell r="F2182">
            <v>5.59</v>
          </cell>
        </row>
        <row r="2183">
          <cell r="A2183" t="str">
            <v>001.18.08340</v>
          </cell>
          <cell r="B2183" t="str">
            <v>Tee de redução ferro galvanizado 1x1/2 pol</v>
          </cell>
          <cell r="C2183" t="str">
            <v>UN</v>
          </cell>
          <cell r="D2183">
            <v>1</v>
          </cell>
          <cell r="E2183">
            <v>8.3491999999999997</v>
          </cell>
          <cell r="F2183">
            <v>8.34</v>
          </cell>
        </row>
        <row r="2184">
          <cell r="A2184" t="str">
            <v>001.18.08360</v>
          </cell>
          <cell r="B2184" t="str">
            <v>Tee fe redução ferro galvanizado 3/4x1/2 pol</v>
          </cell>
          <cell r="C2184" t="str">
            <v>UN</v>
          </cell>
          <cell r="D2184">
            <v>1</v>
          </cell>
          <cell r="E2184">
            <v>4.1992000000000003</v>
          </cell>
          <cell r="F2184">
            <v>4.1900000000000004</v>
          </cell>
        </row>
        <row r="2185">
          <cell r="A2185" t="str">
            <v>001.18.08380</v>
          </cell>
          <cell r="B2185" t="str">
            <v>Luva simples ferro galvanizado 4 pol</v>
          </cell>
          <cell r="C2185" t="str">
            <v>UN</v>
          </cell>
          <cell r="D2185">
            <v>1</v>
          </cell>
          <cell r="E2185">
            <v>35.068399999999997</v>
          </cell>
          <cell r="F2185">
            <v>35.06</v>
          </cell>
        </row>
        <row r="2186">
          <cell r="A2186" t="str">
            <v>001.18.08400</v>
          </cell>
          <cell r="B2186" t="str">
            <v>Luva simples ferro galvanizado 3 pol</v>
          </cell>
          <cell r="C2186" t="str">
            <v>UN</v>
          </cell>
          <cell r="D2186">
            <v>1</v>
          </cell>
          <cell r="E2186">
            <v>26.994499999999999</v>
          </cell>
          <cell r="F2186">
            <v>26.99</v>
          </cell>
        </row>
        <row r="2187">
          <cell r="A2187" t="str">
            <v>001.18.08420</v>
          </cell>
          <cell r="B2187" t="str">
            <v>Luva simples ferro galvanizado 2 1/2 pol</v>
          </cell>
          <cell r="C2187" t="str">
            <v>UN</v>
          </cell>
          <cell r="D2187">
            <v>1</v>
          </cell>
          <cell r="E2187">
            <v>19.5945</v>
          </cell>
          <cell r="F2187">
            <v>19.59</v>
          </cell>
        </row>
        <row r="2188">
          <cell r="A2188" t="str">
            <v>001.18.08440</v>
          </cell>
          <cell r="B2188" t="str">
            <v>Luva simples ferro galvanizado 2 pol</v>
          </cell>
          <cell r="C2188" t="str">
            <v>UN</v>
          </cell>
          <cell r="D2188">
            <v>1</v>
          </cell>
          <cell r="E2188">
            <v>11.6829</v>
          </cell>
          <cell r="F2188">
            <v>11.68</v>
          </cell>
        </row>
        <row r="2189">
          <cell r="A2189" t="str">
            <v>001.18.08460</v>
          </cell>
          <cell r="B2189" t="str">
            <v>Luva simples ferro galvanizado 1 1/2 pol</v>
          </cell>
          <cell r="C2189" t="str">
            <v>UN</v>
          </cell>
          <cell r="D2189">
            <v>1</v>
          </cell>
          <cell r="E2189">
            <v>9.0829000000000004</v>
          </cell>
          <cell r="F2189">
            <v>9.08</v>
          </cell>
        </row>
        <row r="2190">
          <cell r="A2190" t="str">
            <v>001.18.08480</v>
          </cell>
          <cell r="B2190" t="str">
            <v>Luva simples ferro galvanizado 1 1/4 pol</v>
          </cell>
          <cell r="C2190" t="str">
            <v>UN</v>
          </cell>
          <cell r="D2190">
            <v>1</v>
          </cell>
          <cell r="E2190">
            <v>7.5328999999999997</v>
          </cell>
          <cell r="F2190">
            <v>7.53</v>
          </cell>
        </row>
        <row r="2191">
          <cell r="A2191" t="str">
            <v>001.18.08500</v>
          </cell>
          <cell r="B2191" t="str">
            <v>Luva simples ferro galvanizado 1 pol</v>
          </cell>
          <cell r="C2191" t="str">
            <v>UN</v>
          </cell>
          <cell r="D2191">
            <v>1</v>
          </cell>
          <cell r="E2191">
            <v>5.1974</v>
          </cell>
          <cell r="F2191">
            <v>5.19</v>
          </cell>
        </row>
        <row r="2192">
          <cell r="A2192" t="str">
            <v>001.18.08520</v>
          </cell>
          <cell r="B2192" t="str">
            <v>Luva simples ferro galvanizado 3/4 pol</v>
          </cell>
          <cell r="C2192" t="str">
            <v>UN</v>
          </cell>
          <cell r="D2192">
            <v>1</v>
          </cell>
          <cell r="E2192">
            <v>3.9973999999999998</v>
          </cell>
          <cell r="F2192">
            <v>3.99</v>
          </cell>
        </row>
        <row r="2193">
          <cell r="A2193" t="str">
            <v>001.18.08540</v>
          </cell>
          <cell r="B2193" t="str">
            <v>Luva simples ferro galvanizado 1/2 pol</v>
          </cell>
          <cell r="C2193" t="str">
            <v>UN</v>
          </cell>
          <cell r="D2193">
            <v>1</v>
          </cell>
          <cell r="E2193">
            <v>3.2974000000000001</v>
          </cell>
          <cell r="F2193">
            <v>3.29</v>
          </cell>
        </row>
        <row r="2194">
          <cell r="A2194" t="str">
            <v>001.18.08560</v>
          </cell>
          <cell r="B2194" t="str">
            <v>União assento plano ferro galvanizado 4 pol</v>
          </cell>
          <cell r="C2194" t="str">
            <v>UN</v>
          </cell>
          <cell r="D2194">
            <v>1</v>
          </cell>
          <cell r="E2194">
            <v>58.642099999999999</v>
          </cell>
          <cell r="F2194">
            <v>58.64</v>
          </cell>
        </row>
        <row r="2195">
          <cell r="A2195" t="str">
            <v>001.18.08580</v>
          </cell>
          <cell r="B2195" t="str">
            <v>União assento plano ferro galvanizado 3 pol</v>
          </cell>
          <cell r="C2195" t="str">
            <v>UN</v>
          </cell>
          <cell r="D2195">
            <v>1</v>
          </cell>
          <cell r="E2195">
            <v>47.106400000000001</v>
          </cell>
          <cell r="F2195">
            <v>47.1</v>
          </cell>
        </row>
        <row r="2196">
          <cell r="A2196" t="str">
            <v>001.18.08600</v>
          </cell>
          <cell r="B2196" t="str">
            <v>União assento plano ferro galvanizado 2 1/2 pol</v>
          </cell>
          <cell r="C2196" t="str">
            <v>UN</v>
          </cell>
          <cell r="D2196">
            <v>1</v>
          </cell>
          <cell r="E2196">
            <v>38.556399999999996</v>
          </cell>
          <cell r="F2196">
            <v>38.549999999999997</v>
          </cell>
        </row>
        <row r="2197">
          <cell r="A2197" t="str">
            <v>001.18.08620</v>
          </cell>
          <cell r="B2197" t="str">
            <v>União assento plano ferro galvanizado 2 pol</v>
          </cell>
          <cell r="C2197" t="str">
            <v>UN</v>
          </cell>
          <cell r="D2197">
            <v>1</v>
          </cell>
          <cell r="E2197">
            <v>27.5945</v>
          </cell>
          <cell r="F2197">
            <v>27.59</v>
          </cell>
        </row>
        <row r="2198">
          <cell r="A2198" t="str">
            <v>001.18.08640</v>
          </cell>
          <cell r="B2198" t="str">
            <v>União assento plano ferro galvanizado 1 1/2 pol</v>
          </cell>
          <cell r="C2198" t="str">
            <v>UN</v>
          </cell>
          <cell r="D2198">
            <v>1</v>
          </cell>
          <cell r="E2198">
            <v>19.994499999999999</v>
          </cell>
          <cell r="F2198">
            <v>19.989999999999998</v>
          </cell>
        </row>
        <row r="2199">
          <cell r="A2199" t="str">
            <v>001.18.08660</v>
          </cell>
          <cell r="B2199" t="str">
            <v>União assento plano ferro galvanizado 1 1/4 pol</v>
          </cell>
          <cell r="C2199" t="str">
            <v>UN</v>
          </cell>
          <cell r="D2199">
            <v>1</v>
          </cell>
          <cell r="E2199">
            <v>16.994499999999999</v>
          </cell>
          <cell r="F2199">
            <v>16.989999999999998</v>
          </cell>
        </row>
        <row r="2200">
          <cell r="A2200" t="str">
            <v>001.18.08680</v>
          </cell>
          <cell r="B2200" t="str">
            <v>União assento plano ferro galvanizado 1 pol</v>
          </cell>
          <cell r="C2200" t="str">
            <v>UN</v>
          </cell>
          <cell r="D2200">
            <v>1</v>
          </cell>
          <cell r="E2200">
            <v>11.059200000000001</v>
          </cell>
          <cell r="F2200">
            <v>11.05</v>
          </cell>
        </row>
        <row r="2201">
          <cell r="A2201" t="str">
            <v>001.18.08700</v>
          </cell>
          <cell r="B2201" t="str">
            <v>União assento plano ferro galvanizado 3/4 pol</v>
          </cell>
          <cell r="C2201" t="str">
            <v>UN</v>
          </cell>
          <cell r="D2201">
            <v>1</v>
          </cell>
          <cell r="E2201">
            <v>10.459199999999999</v>
          </cell>
          <cell r="F2201">
            <v>10.45</v>
          </cell>
        </row>
        <row r="2202">
          <cell r="A2202" t="str">
            <v>001.18.08720</v>
          </cell>
          <cell r="B2202" t="str">
            <v>União assento plano ferro galvanizado 1/2 pol</v>
          </cell>
          <cell r="C2202" t="str">
            <v>UN</v>
          </cell>
          <cell r="D2202">
            <v>1</v>
          </cell>
          <cell r="E2202">
            <v>8.0592000000000006</v>
          </cell>
          <cell r="F2202">
            <v>8.0500000000000007</v>
          </cell>
        </row>
        <row r="2203">
          <cell r="A2203" t="str">
            <v>001.18.08740</v>
          </cell>
          <cell r="B2203" t="str">
            <v>Flange c/ sextavado ferro galvanizado 4 pol</v>
          </cell>
          <cell r="C2203" t="str">
            <v>UN</v>
          </cell>
          <cell r="D2203">
            <v>1</v>
          </cell>
          <cell r="E2203">
            <v>44.688400000000001</v>
          </cell>
          <cell r="F2203">
            <v>44.68</v>
          </cell>
        </row>
        <row r="2204">
          <cell r="A2204" t="str">
            <v>001.18.08760</v>
          </cell>
          <cell r="B2204" t="str">
            <v>Flange c/ sextavado ferro galvanizado 3 pol</v>
          </cell>
          <cell r="C2204" t="str">
            <v>UN</v>
          </cell>
          <cell r="D2204">
            <v>1</v>
          </cell>
          <cell r="E2204">
            <v>35.024500000000003</v>
          </cell>
          <cell r="F2204">
            <v>35.020000000000003</v>
          </cell>
        </row>
        <row r="2205">
          <cell r="A2205" t="str">
            <v>001.18.08780</v>
          </cell>
          <cell r="B2205" t="str">
            <v>Flange c/ sextavado ferro galvanizado 2 1/2 pol</v>
          </cell>
          <cell r="C2205" t="str">
            <v>UN</v>
          </cell>
          <cell r="D2205">
            <v>1</v>
          </cell>
          <cell r="E2205">
            <v>24.564499999999999</v>
          </cell>
          <cell r="F2205">
            <v>24.56</v>
          </cell>
        </row>
        <row r="2206">
          <cell r="A2206" t="str">
            <v>001.18.08800</v>
          </cell>
          <cell r="B2206" t="str">
            <v>Flange c/ sextavado ferro galvanizado 2 pol</v>
          </cell>
          <cell r="C2206" t="str">
            <v>UN</v>
          </cell>
          <cell r="D2206">
            <v>1</v>
          </cell>
          <cell r="E2206">
            <v>18.032900000000001</v>
          </cell>
          <cell r="F2206">
            <v>18.03</v>
          </cell>
        </row>
        <row r="2207">
          <cell r="A2207" t="str">
            <v>001.18.08820</v>
          </cell>
          <cell r="B2207" t="str">
            <v>Flange c/ sextavado ferro galvanizado 1 1/2 pol</v>
          </cell>
          <cell r="C2207" t="str">
            <v>UN</v>
          </cell>
          <cell r="D2207">
            <v>1</v>
          </cell>
          <cell r="E2207">
            <v>8.5328999999999997</v>
          </cell>
          <cell r="F2207">
            <v>8.5299999999999994</v>
          </cell>
        </row>
        <row r="2208">
          <cell r="A2208" t="str">
            <v>001.18.08840</v>
          </cell>
          <cell r="B2208" t="str">
            <v>Flange c/ sextavado ferro galvanizado 1 1/4 pol</v>
          </cell>
          <cell r="C2208" t="str">
            <v>UN</v>
          </cell>
          <cell r="D2208">
            <v>1</v>
          </cell>
          <cell r="E2208">
            <v>7.7828999999999997</v>
          </cell>
          <cell r="F2208">
            <v>7.78</v>
          </cell>
        </row>
        <row r="2209">
          <cell r="A2209" t="str">
            <v>001.18.08860</v>
          </cell>
          <cell r="B2209" t="str">
            <v>Flange c/ sextavado ferro galvanizado 1 pol</v>
          </cell>
          <cell r="C2209" t="str">
            <v>UN</v>
          </cell>
          <cell r="D2209">
            <v>1</v>
          </cell>
          <cell r="E2209">
            <v>5.8474000000000004</v>
          </cell>
          <cell r="F2209">
            <v>5.84</v>
          </cell>
        </row>
        <row r="2210">
          <cell r="A2210" t="str">
            <v>001.18.08880</v>
          </cell>
          <cell r="B2210" t="str">
            <v>Flange c/ sextavado ferro galvanizado 3/4 pol</v>
          </cell>
          <cell r="C2210" t="str">
            <v>UN</v>
          </cell>
          <cell r="D2210">
            <v>1</v>
          </cell>
          <cell r="E2210">
            <v>7.1773999999999996</v>
          </cell>
          <cell r="F2210">
            <v>7.17</v>
          </cell>
        </row>
        <row r="2211">
          <cell r="A2211" t="str">
            <v>001.18.08900</v>
          </cell>
          <cell r="B2211" t="str">
            <v>Flange c/ sextavado ferro galvanizado 1/2 pol</v>
          </cell>
          <cell r="C2211" t="str">
            <v>UN</v>
          </cell>
          <cell r="D2211">
            <v>1</v>
          </cell>
          <cell r="E2211">
            <v>6.2173999999999996</v>
          </cell>
          <cell r="F2211">
            <v>6.21</v>
          </cell>
        </row>
        <row r="2212">
          <cell r="A2212" t="str">
            <v>001.18.08920</v>
          </cell>
          <cell r="B2212" t="str">
            <v>Niple duplo ferro galvanizado 4 pol</v>
          </cell>
          <cell r="C2212" t="str">
            <v>UN</v>
          </cell>
          <cell r="D2212">
            <v>1</v>
          </cell>
          <cell r="E2212">
            <v>36.618400000000001</v>
          </cell>
          <cell r="F2212">
            <v>36.61</v>
          </cell>
        </row>
        <row r="2213">
          <cell r="A2213" t="str">
            <v>001.18.08940</v>
          </cell>
          <cell r="B2213" t="str">
            <v>Niple duplo ferro galvanizado 3 pol</v>
          </cell>
          <cell r="C2213" t="str">
            <v>UN</v>
          </cell>
          <cell r="D2213">
            <v>1</v>
          </cell>
          <cell r="E2213">
            <v>20.394500000000001</v>
          </cell>
          <cell r="F2213">
            <v>20.39</v>
          </cell>
        </row>
        <row r="2214">
          <cell r="A2214" t="str">
            <v>001.18.08960</v>
          </cell>
          <cell r="B2214" t="str">
            <v>Niple duplo ferro galvanizado 2 1/2 pol</v>
          </cell>
          <cell r="C2214" t="str">
            <v>UN</v>
          </cell>
          <cell r="D2214">
            <v>1</v>
          </cell>
          <cell r="E2214">
            <v>15.044499999999999</v>
          </cell>
          <cell r="F2214">
            <v>15.04</v>
          </cell>
        </row>
        <row r="2215">
          <cell r="A2215" t="str">
            <v>001.18.08980</v>
          </cell>
          <cell r="B2215" t="str">
            <v>Niple duplo ferro galvanizado 2 pol</v>
          </cell>
          <cell r="C2215" t="str">
            <v>UN</v>
          </cell>
          <cell r="D2215">
            <v>1</v>
          </cell>
          <cell r="E2215">
            <v>12.1829</v>
          </cell>
          <cell r="F2215">
            <v>12.18</v>
          </cell>
        </row>
        <row r="2216">
          <cell r="A2216" t="str">
            <v>001.18.09000</v>
          </cell>
          <cell r="B2216" t="str">
            <v>Niple duplo ferro galvanizado 1 1/2 pol</v>
          </cell>
          <cell r="C2216" t="str">
            <v>UN</v>
          </cell>
          <cell r="D2216">
            <v>1</v>
          </cell>
          <cell r="E2216">
            <v>7.5328999999999997</v>
          </cell>
          <cell r="F2216">
            <v>7.53</v>
          </cell>
        </row>
        <row r="2217">
          <cell r="A2217" t="str">
            <v>001.18.09020</v>
          </cell>
          <cell r="B2217" t="str">
            <v>Niple duplo ferro galvanizado 1 1/4 pol</v>
          </cell>
          <cell r="C2217" t="str">
            <v>UN</v>
          </cell>
          <cell r="D2217">
            <v>1</v>
          </cell>
          <cell r="E2217">
            <v>7.0829000000000004</v>
          </cell>
          <cell r="F2217">
            <v>7.08</v>
          </cell>
        </row>
        <row r="2218">
          <cell r="A2218" t="str">
            <v>001.18.09040</v>
          </cell>
          <cell r="B2218" t="str">
            <v>Niple duplo ferro galvanizado 1 pol</v>
          </cell>
          <cell r="C2218" t="str">
            <v>UN</v>
          </cell>
          <cell r="D2218">
            <v>1</v>
          </cell>
          <cell r="E2218">
            <v>4.6474000000000002</v>
          </cell>
          <cell r="F2218">
            <v>4.6399999999999997</v>
          </cell>
        </row>
        <row r="2219">
          <cell r="A2219" t="str">
            <v>001.18.09060</v>
          </cell>
          <cell r="B2219" t="str">
            <v>Niple duplo ferro galvanizado 3/4 pol</v>
          </cell>
          <cell r="C2219" t="str">
            <v>UN</v>
          </cell>
          <cell r="D2219">
            <v>1</v>
          </cell>
          <cell r="E2219">
            <v>3.5973999999999999</v>
          </cell>
          <cell r="F2219">
            <v>3.59</v>
          </cell>
        </row>
        <row r="2220">
          <cell r="A2220" t="str">
            <v>001.18.09080</v>
          </cell>
          <cell r="B2220" t="str">
            <v>Niple duplo ferro galvanizado 1/2 pol</v>
          </cell>
          <cell r="C2220" t="str">
            <v>UN</v>
          </cell>
          <cell r="D2220">
            <v>1</v>
          </cell>
          <cell r="E2220">
            <v>3.1474000000000002</v>
          </cell>
          <cell r="F2220">
            <v>3.14</v>
          </cell>
        </row>
        <row r="2221">
          <cell r="A2221" t="str">
            <v>001.18.09100</v>
          </cell>
          <cell r="B2221" t="str">
            <v>Plug ou bujão ferro galvanizado 4 pol</v>
          </cell>
          <cell r="C2221" t="str">
            <v>UN</v>
          </cell>
          <cell r="D2221">
            <v>1</v>
          </cell>
          <cell r="E2221">
            <v>35.594499999999996</v>
          </cell>
          <cell r="F2221">
            <v>35.590000000000003</v>
          </cell>
        </row>
        <row r="2222">
          <cell r="A2222" t="str">
            <v>001.18.09120</v>
          </cell>
          <cell r="B2222" t="str">
            <v>Tampão ou cap ferro galvanizado 4 pol</v>
          </cell>
          <cell r="C2222" t="str">
            <v>UN</v>
          </cell>
          <cell r="D2222">
            <v>1</v>
          </cell>
          <cell r="E2222">
            <v>23.994499999999999</v>
          </cell>
          <cell r="F2222">
            <v>23.99</v>
          </cell>
        </row>
        <row r="2223">
          <cell r="A2223" t="str">
            <v>001.18.09140</v>
          </cell>
          <cell r="B2223" t="str">
            <v>Plug ou bujão ferro galvanizado 3 pol</v>
          </cell>
          <cell r="C2223" t="str">
            <v>UN</v>
          </cell>
          <cell r="D2223">
            <v>1</v>
          </cell>
          <cell r="E2223">
            <v>19.371099999999998</v>
          </cell>
          <cell r="F2223">
            <v>19.37</v>
          </cell>
        </row>
        <row r="2224">
          <cell r="A2224" t="str">
            <v>001.18.09160</v>
          </cell>
          <cell r="B2224" t="str">
            <v>Tampão ou cap ferro galvanizado 3 pol</v>
          </cell>
          <cell r="C2224" t="str">
            <v>UN</v>
          </cell>
          <cell r="D2224">
            <v>1</v>
          </cell>
          <cell r="E2224">
            <v>16.771100000000001</v>
          </cell>
          <cell r="F2224">
            <v>16.77</v>
          </cell>
        </row>
        <row r="2225">
          <cell r="A2225" t="str">
            <v>001.18.09180</v>
          </cell>
          <cell r="B2225" t="str">
            <v>Plug ou bujão ferro galvanizado 2 1/2 pol</v>
          </cell>
          <cell r="C2225" t="str">
            <v>UN</v>
          </cell>
          <cell r="D2225">
            <v>1</v>
          </cell>
          <cell r="E2225">
            <v>15.021100000000001</v>
          </cell>
          <cell r="F2225">
            <v>15.02</v>
          </cell>
        </row>
        <row r="2226">
          <cell r="A2226" t="str">
            <v>001.18.09200</v>
          </cell>
          <cell r="B2226" t="str">
            <v>Plug ou bujão ferro galvanizado 2 pol</v>
          </cell>
          <cell r="C2226" t="str">
            <v>UN</v>
          </cell>
          <cell r="D2226">
            <v>1</v>
          </cell>
          <cell r="E2226">
            <v>6.6592000000000002</v>
          </cell>
          <cell r="F2226">
            <v>6.65</v>
          </cell>
        </row>
        <row r="2227">
          <cell r="A2227" t="str">
            <v>001.18.09220</v>
          </cell>
          <cell r="B2227" t="str">
            <v>Plug ou bujão ferro galvanizado 1 1/2 pol</v>
          </cell>
          <cell r="C2227" t="str">
            <v>UN</v>
          </cell>
          <cell r="D2227">
            <v>1</v>
          </cell>
          <cell r="E2227">
            <v>5.1592000000000002</v>
          </cell>
          <cell r="F2227">
            <v>5.15</v>
          </cell>
        </row>
        <row r="2228">
          <cell r="A2228" t="str">
            <v>001.18.09240</v>
          </cell>
          <cell r="B2228" t="str">
            <v>Plug ou bujão ferro galvanizado 1 1/4 pol</v>
          </cell>
          <cell r="C2228" t="str">
            <v>UN</v>
          </cell>
          <cell r="D2228">
            <v>1</v>
          </cell>
          <cell r="E2228">
            <v>4.2591999999999999</v>
          </cell>
          <cell r="F2228">
            <v>4.25</v>
          </cell>
        </row>
        <row r="2229">
          <cell r="A2229" t="str">
            <v>001.18.09260</v>
          </cell>
          <cell r="B2229" t="str">
            <v>Plug ou bujão ferro galvanizado 1 pol</v>
          </cell>
          <cell r="C2229" t="str">
            <v>UN</v>
          </cell>
          <cell r="D2229">
            <v>1</v>
          </cell>
          <cell r="E2229">
            <v>2.9352999999999998</v>
          </cell>
          <cell r="F2229">
            <v>2.93</v>
          </cell>
        </row>
        <row r="2230">
          <cell r="A2230" t="str">
            <v>001.18.09280</v>
          </cell>
          <cell r="B2230" t="str">
            <v>Plug ou bujão ferro galvanizado 3/4 pol</v>
          </cell>
          <cell r="C2230" t="str">
            <v>UN</v>
          </cell>
          <cell r="D2230">
            <v>1</v>
          </cell>
          <cell r="E2230">
            <v>2.9853000000000001</v>
          </cell>
          <cell r="F2230">
            <v>2.98</v>
          </cell>
        </row>
        <row r="2231">
          <cell r="A2231" t="str">
            <v>001.18.09300</v>
          </cell>
          <cell r="B2231" t="str">
            <v>Plug ou bujão ferro galvanizado 1/2 pol</v>
          </cell>
          <cell r="C2231" t="str">
            <v>UN</v>
          </cell>
          <cell r="D2231">
            <v>1</v>
          </cell>
          <cell r="E2231">
            <v>2.1353</v>
          </cell>
          <cell r="F2231">
            <v>2.13</v>
          </cell>
        </row>
        <row r="2232">
          <cell r="A2232" t="str">
            <v>001.18.09320</v>
          </cell>
          <cell r="B2232" t="str">
            <v>Tampão ou cap ferro galvanizado 2 1/2 pol</v>
          </cell>
          <cell r="C2232" t="str">
            <v>UN</v>
          </cell>
          <cell r="D2232">
            <v>1</v>
          </cell>
          <cell r="E2232">
            <v>10.171099999999999</v>
          </cell>
          <cell r="F2232">
            <v>10.17</v>
          </cell>
        </row>
        <row r="2233">
          <cell r="A2233" t="str">
            <v>001.18.09340</v>
          </cell>
          <cell r="B2233" t="str">
            <v>Tampão ou cap ferro galvanizado 2 pol</v>
          </cell>
          <cell r="C2233" t="str">
            <v>UN</v>
          </cell>
          <cell r="D2233">
            <v>1</v>
          </cell>
          <cell r="E2233">
            <v>7.7092000000000001</v>
          </cell>
          <cell r="F2233">
            <v>7.7</v>
          </cell>
        </row>
        <row r="2234">
          <cell r="A2234" t="str">
            <v>001.18.09360</v>
          </cell>
          <cell r="B2234" t="str">
            <v>Tampão ou cap ferro galvanizado 1 1/2 pol</v>
          </cell>
          <cell r="C2234" t="str">
            <v>UN</v>
          </cell>
          <cell r="D2234">
            <v>1</v>
          </cell>
          <cell r="E2234">
            <v>6.1592000000000002</v>
          </cell>
          <cell r="F2234">
            <v>6.15</v>
          </cell>
        </row>
        <row r="2235">
          <cell r="A2235" t="str">
            <v>001.18.09380</v>
          </cell>
          <cell r="B2235" t="str">
            <v>Tampão ou cap ferro galvanizado 1 1/4 pol</v>
          </cell>
          <cell r="C2235" t="str">
            <v>UN</v>
          </cell>
          <cell r="D2235">
            <v>1</v>
          </cell>
          <cell r="E2235">
            <v>6.2092000000000001</v>
          </cell>
          <cell r="F2235">
            <v>6.2</v>
          </cell>
        </row>
        <row r="2236">
          <cell r="A2236" t="str">
            <v>001.18.09400</v>
          </cell>
          <cell r="B2236" t="str">
            <v>Tampão ou cap ferro galvanizado 1 pol</v>
          </cell>
          <cell r="C2236" t="str">
            <v>UN</v>
          </cell>
          <cell r="D2236">
            <v>1</v>
          </cell>
          <cell r="E2236">
            <v>3.7353000000000001</v>
          </cell>
          <cell r="F2236">
            <v>3.73</v>
          </cell>
        </row>
        <row r="2237">
          <cell r="A2237" t="str">
            <v>001.18.09420</v>
          </cell>
          <cell r="B2237" t="str">
            <v>Tampão ou cap ferro galvanizado 3/4 pol</v>
          </cell>
          <cell r="C2237" t="str">
            <v>UN</v>
          </cell>
          <cell r="D2237">
            <v>1</v>
          </cell>
          <cell r="E2237">
            <v>2.8653</v>
          </cell>
          <cell r="F2237">
            <v>2.86</v>
          </cell>
        </row>
        <row r="2238">
          <cell r="A2238" t="str">
            <v>001.18.09440</v>
          </cell>
          <cell r="B2238" t="str">
            <v>Tampão ou cap ferro galvanizado 1/2 pol</v>
          </cell>
          <cell r="C2238" t="str">
            <v>UN</v>
          </cell>
          <cell r="D2238">
            <v>1</v>
          </cell>
          <cell r="E2238">
            <v>2.6353</v>
          </cell>
          <cell r="F2238">
            <v>2.63</v>
          </cell>
        </row>
        <row r="2239">
          <cell r="A2239" t="str">
            <v>001.18.09460</v>
          </cell>
          <cell r="B2239" t="str">
            <v>Execução de caixa p/abrigar torneira ou registro conf.detalhe n.20 do dop</v>
          </cell>
          <cell r="C2239" t="str">
            <v>CJ</v>
          </cell>
          <cell r="D2239">
            <v>1</v>
          </cell>
          <cell r="E2239">
            <v>97.621799999999993</v>
          </cell>
          <cell r="F2239">
            <v>97.62</v>
          </cell>
        </row>
        <row r="2240">
          <cell r="A2240" t="str">
            <v>001.18.09480</v>
          </cell>
          <cell r="B2240" t="str">
            <v>Fornecimento e instalação de tubo de descida para vávula de descarga de 1 1/2 pol de pvc rigido</v>
          </cell>
          <cell r="C2240" t="str">
            <v>UN</v>
          </cell>
          <cell r="D2240">
            <v>1</v>
          </cell>
          <cell r="E2240">
            <v>7.2283999999999997</v>
          </cell>
          <cell r="F2240">
            <v>7.22</v>
          </cell>
        </row>
        <row r="2241">
          <cell r="A2241" t="str">
            <v>001.18.09500</v>
          </cell>
          <cell r="B2241" t="str">
            <v>Fornecimento e instalação de ligação  para bacia sanitária em tubo em pvc rigido branco de 40mm</v>
          </cell>
          <cell r="C2241" t="str">
            <v>UN</v>
          </cell>
          <cell r="D2241">
            <v>1</v>
          </cell>
          <cell r="E2241">
            <v>7.2445000000000004</v>
          </cell>
          <cell r="F2241">
            <v>7.24</v>
          </cell>
        </row>
        <row r="2242">
          <cell r="A2242" t="str">
            <v>001.18.09520</v>
          </cell>
          <cell r="B2242" t="str">
            <v>Fornecimento e instalação de ligação para bacia sanitária tubo em pvc rigido cromado de 40mm</v>
          </cell>
          <cell r="C2242" t="str">
            <v>UN</v>
          </cell>
          <cell r="D2242">
            <v>1</v>
          </cell>
          <cell r="E2242">
            <v>11.294499999999999</v>
          </cell>
          <cell r="F2242">
            <v>11.29</v>
          </cell>
        </row>
        <row r="2243">
          <cell r="A2243" t="str">
            <v>001.18.09540</v>
          </cell>
          <cell r="B2243" t="str">
            <v>Fornecimento e instalação de ligação para bacia sanitária tubo em metal cromado de 40mm</v>
          </cell>
          <cell r="C2243" t="str">
            <v>UN</v>
          </cell>
          <cell r="D2243">
            <v>1</v>
          </cell>
          <cell r="E2243">
            <v>15.2445</v>
          </cell>
          <cell r="F2243">
            <v>15.24</v>
          </cell>
        </row>
        <row r="2244">
          <cell r="A2244" t="str">
            <v>001.18.09560</v>
          </cell>
          <cell r="B2244" t="str">
            <v>Fornecimento e instalação de ligação para bacia sanitária em bolsa de borracha</v>
          </cell>
          <cell r="C2244" t="str">
            <v>UN</v>
          </cell>
          <cell r="D2244">
            <v>1</v>
          </cell>
          <cell r="E2244">
            <v>3.0007999999999999</v>
          </cell>
          <cell r="F2244">
            <v>3</v>
          </cell>
        </row>
        <row r="2245">
          <cell r="A2245" t="str">
            <v>001.18.09580</v>
          </cell>
          <cell r="B2245" t="str">
            <v>Fornecimento e instalação de caixa de descarga externa inclusive tubo de descarga e acessórios</v>
          </cell>
          <cell r="C2245" t="str">
            <v>CJ</v>
          </cell>
          <cell r="D2245">
            <v>1</v>
          </cell>
          <cell r="E2245">
            <v>79.536600000000007</v>
          </cell>
          <cell r="F2245">
            <v>79.53</v>
          </cell>
        </row>
        <row r="2246">
          <cell r="A2246" t="str">
            <v>001.18.09600</v>
          </cell>
          <cell r="B2246" t="str">
            <v>Fornecimento e instalação de caixa de descarga de emb. inclusive tubo de descarga e acessórios</v>
          </cell>
          <cell r="C2246" t="str">
            <v>CJ</v>
          </cell>
          <cell r="D2246">
            <v>1</v>
          </cell>
          <cell r="E2246">
            <v>79.536600000000007</v>
          </cell>
          <cell r="F2246">
            <v>79.53</v>
          </cell>
        </row>
        <row r="2247">
          <cell r="A2247" t="str">
            <v>001.18.09620</v>
          </cell>
          <cell r="B2247" t="str">
            <v>Fornecimento e instalação de caixa de descarga para acoplar em bacia sanitária</v>
          </cell>
          <cell r="C2247" t="str">
            <v>UN</v>
          </cell>
          <cell r="D2247">
            <v>1</v>
          </cell>
          <cell r="E2247">
            <v>110.68510000000001</v>
          </cell>
          <cell r="F2247">
            <v>110.68</v>
          </cell>
        </row>
        <row r="2248">
          <cell r="A2248" t="str">
            <v>001.18.09640</v>
          </cell>
          <cell r="B2248" t="str">
            <v>Fornecimento e instalação de entrada padrão de água através de cavalete completo em tubo de fºgº, padrão sanemat - 3/4"</v>
          </cell>
          <cell r="C2248" t="str">
            <v>UN</v>
          </cell>
          <cell r="D2248">
            <v>1</v>
          </cell>
          <cell r="E2248">
            <v>34.5366</v>
          </cell>
          <cell r="F2248">
            <v>34.53</v>
          </cell>
        </row>
        <row r="2249">
          <cell r="A2249" t="str">
            <v>001.18.09660</v>
          </cell>
          <cell r="B2249" t="str">
            <v>Fornecimento e colocação de caixa de água de pvc, incl tampa de 1000 litros</v>
          </cell>
          <cell r="C2249" t="str">
            <v>UN</v>
          </cell>
          <cell r="D2249">
            <v>1</v>
          </cell>
          <cell r="E2249">
            <v>238.58330000000001</v>
          </cell>
          <cell r="F2249">
            <v>238.58</v>
          </cell>
        </row>
        <row r="2250">
          <cell r="A2250" t="str">
            <v>001.18.09680</v>
          </cell>
          <cell r="B2250" t="str">
            <v>Fornecimento e colocação de caixa de água de pvc, incl tampa de 500 litros</v>
          </cell>
          <cell r="C2250" t="str">
            <v>UN</v>
          </cell>
          <cell r="D2250">
            <v>1</v>
          </cell>
          <cell r="E2250">
            <v>141.8151</v>
          </cell>
          <cell r="F2250">
            <v>141.81</v>
          </cell>
        </row>
        <row r="2251">
          <cell r="A2251" t="str">
            <v>001.18.09700</v>
          </cell>
          <cell r="B2251" t="str">
            <v>Fornecimento e colocação de caixa de água de pvc, incl tampa de 310 litros</v>
          </cell>
          <cell r="C2251" t="str">
            <v>UN</v>
          </cell>
          <cell r="D2251">
            <v>1</v>
          </cell>
          <cell r="E2251">
            <v>138.744</v>
          </cell>
          <cell r="F2251">
            <v>138.74</v>
          </cell>
        </row>
        <row r="2252">
          <cell r="A2252" t="str">
            <v>001.18.09720</v>
          </cell>
          <cell r="B2252" t="str">
            <v>Fornecimento e colocação de caixa de água de pvc, incl tampa de 100 litros</v>
          </cell>
          <cell r="C2252" t="str">
            <v>UN</v>
          </cell>
          <cell r="D2252">
            <v>1</v>
          </cell>
          <cell r="E2252">
            <v>136.69659999999999</v>
          </cell>
          <cell r="F2252">
            <v>136.69</v>
          </cell>
        </row>
        <row r="2253">
          <cell r="A2253" t="str">
            <v>001.18.09760</v>
          </cell>
          <cell r="B2253" t="str">
            <v>Fornecimento e  instalação de caixa de água metálica tipo taça com altura total de 6.00 m inclusive pintura (interna e externa)  base de fixação e instalação, de 5.000 litros</v>
          </cell>
          <cell r="C2253" t="str">
            <v>UN</v>
          </cell>
          <cell r="D2253">
            <v>1</v>
          </cell>
          <cell r="E2253">
            <v>9800</v>
          </cell>
          <cell r="F2253">
            <v>9800</v>
          </cell>
        </row>
        <row r="2254">
          <cell r="A2254" t="str">
            <v>001.18.09780</v>
          </cell>
          <cell r="B2254" t="str">
            <v>Fornecimento e instalação de caixa de água enterrada, em concreto armado com capacidade para 5.000 litros</v>
          </cell>
          <cell r="C2254" t="str">
            <v>UN</v>
          </cell>
          <cell r="D2254">
            <v>1</v>
          </cell>
          <cell r="E2254">
            <v>1223.3800000000001</v>
          </cell>
          <cell r="F2254">
            <v>1223.3800000000001</v>
          </cell>
        </row>
        <row r="2255">
          <cell r="A2255" t="str">
            <v>001.18.09800</v>
          </cell>
          <cell r="B2255" t="str">
            <v>Fornecimento e instalação de caixa de água semi-enterrada com capacidade para 5.000 litros</v>
          </cell>
          <cell r="C2255" t="str">
            <v>UN</v>
          </cell>
          <cell r="D2255">
            <v>1</v>
          </cell>
          <cell r="E2255">
            <v>1885.8173999999999</v>
          </cell>
          <cell r="F2255">
            <v>1885.81</v>
          </cell>
        </row>
        <row r="2256">
          <cell r="A2256" t="str">
            <v>001.18.09820</v>
          </cell>
          <cell r="B2256" t="str">
            <v>Fornecimento e instalação de caixa de água de polietileno de 500 litros</v>
          </cell>
          <cell r="C2256" t="str">
            <v>UN</v>
          </cell>
          <cell r="D2256">
            <v>1</v>
          </cell>
          <cell r="E2256">
            <v>164.2791</v>
          </cell>
          <cell r="F2256">
            <v>164.27</v>
          </cell>
        </row>
        <row r="2257">
          <cell r="A2257" t="str">
            <v>001.18.09840</v>
          </cell>
          <cell r="B2257" t="str">
            <v>Fornecimento e instalação de mangueira marron de pvc para água de 3/4"x2,5 mm de espessura</v>
          </cell>
          <cell r="C2257" t="str">
            <v>ML</v>
          </cell>
          <cell r="D2257">
            <v>1</v>
          </cell>
          <cell r="E2257">
            <v>1.1698</v>
          </cell>
          <cell r="F2257">
            <v>1.1599999999999999</v>
          </cell>
        </row>
        <row r="2258">
          <cell r="A2258" t="str">
            <v>001.18.09860</v>
          </cell>
          <cell r="B2258" t="str">
            <v>Fornecimento e instalação de mangueira marron de pvc para água de  1"x3,0 mm de espessura</v>
          </cell>
          <cell r="C2258" t="str">
            <v>ML</v>
          </cell>
          <cell r="D2258">
            <v>1</v>
          </cell>
          <cell r="E2258">
            <v>1.6268</v>
          </cell>
          <cell r="F2258">
            <v>1.62</v>
          </cell>
        </row>
        <row r="2259">
          <cell r="A2259" t="str">
            <v>001.18.09880</v>
          </cell>
          <cell r="B2259" t="str">
            <v>Fornecimento e instalação de joelho de polietileno - 3/4" para mangueira de polietileno ou pvc marron</v>
          </cell>
          <cell r="C2259" t="str">
            <v>UN</v>
          </cell>
          <cell r="D2259">
            <v>1</v>
          </cell>
          <cell r="E2259">
            <v>1.3188</v>
          </cell>
          <cell r="F2259">
            <v>1.31</v>
          </cell>
        </row>
        <row r="2260">
          <cell r="A2260" t="str">
            <v>001.18.09900</v>
          </cell>
          <cell r="B2260" t="str">
            <v>Fornecimento e instalação de joelho de polietileno  - 1" para mangueira de polietileno ou pvc marron</v>
          </cell>
          <cell r="C2260" t="str">
            <v>UN</v>
          </cell>
          <cell r="D2260">
            <v>1</v>
          </cell>
          <cell r="E2260">
            <v>1.7687999999999999</v>
          </cell>
          <cell r="F2260">
            <v>1.76</v>
          </cell>
        </row>
        <row r="2261">
          <cell r="A2261" t="str">
            <v>001.18.09920</v>
          </cell>
          <cell r="B2261" t="str">
            <v>Fornecimento e instalação de tee de polietileno - 3/4" para mangueira de polietileno ou pvc marron</v>
          </cell>
          <cell r="C2261" t="str">
            <v>UN</v>
          </cell>
          <cell r="D2261">
            <v>1</v>
          </cell>
          <cell r="E2261">
            <v>1.8736999999999999</v>
          </cell>
          <cell r="F2261">
            <v>1.87</v>
          </cell>
        </row>
        <row r="2262">
          <cell r="A2262" t="str">
            <v>001.18.09940</v>
          </cell>
          <cell r="B2262" t="str">
            <v>Fornecimento e instalação de tee de polietileno  1"- para mangueira de polietileno ou pvc marron</v>
          </cell>
          <cell r="C2262" t="str">
            <v>UN</v>
          </cell>
          <cell r="D2262">
            <v>1</v>
          </cell>
          <cell r="E2262">
            <v>3.3237000000000001</v>
          </cell>
          <cell r="F2262">
            <v>3.32</v>
          </cell>
        </row>
        <row r="2263">
          <cell r="A2263" t="str">
            <v>001.18.09960</v>
          </cell>
          <cell r="B2263" t="str">
            <v>Fornecimento e instalação de uniao de polietileno - 3/4"- para mangueira de polietileno ou pvc marron</v>
          </cell>
          <cell r="C2263" t="str">
            <v>UN</v>
          </cell>
          <cell r="D2263">
            <v>1</v>
          </cell>
          <cell r="E2263">
            <v>2.2353000000000001</v>
          </cell>
          <cell r="F2263">
            <v>2.23</v>
          </cell>
        </row>
        <row r="2264">
          <cell r="A2264" t="str">
            <v>001.18.09980</v>
          </cell>
          <cell r="B2264" t="str">
            <v>Fornecimento e instalação de união de polietileno  - 1"-para mangueira de polietileno ou pvc marron</v>
          </cell>
          <cell r="C2264" t="str">
            <v>UN</v>
          </cell>
          <cell r="D2264">
            <v>1</v>
          </cell>
          <cell r="E2264">
            <v>2.6353</v>
          </cell>
          <cell r="F2264">
            <v>2.63</v>
          </cell>
        </row>
        <row r="2265">
          <cell r="A2265" t="str">
            <v>001.18.10000</v>
          </cell>
          <cell r="B2265" t="str">
            <v>Fornecimento e instalação de adaptador de polietileno  - 3/4"- para mangueira de polietileno ou pvc marron</v>
          </cell>
          <cell r="C2265" t="str">
            <v>UN</v>
          </cell>
          <cell r="D2265">
            <v>1</v>
          </cell>
          <cell r="E2265">
            <v>2.0284</v>
          </cell>
          <cell r="F2265">
            <v>2.02</v>
          </cell>
        </row>
        <row r="2266">
          <cell r="A2266" t="str">
            <v>001.18.10020</v>
          </cell>
          <cell r="B2266" t="str">
            <v>Fornecimento e instalação de adaptador de polietileno  - 1"- para mangueira de polietileno ou pvc marron</v>
          </cell>
          <cell r="C2266" t="str">
            <v>UN</v>
          </cell>
          <cell r="D2266">
            <v>1</v>
          </cell>
          <cell r="E2266">
            <v>2.2284000000000002</v>
          </cell>
          <cell r="F2266">
            <v>2.2200000000000002</v>
          </cell>
        </row>
        <row r="2267">
          <cell r="A2267" t="str">
            <v>001.18.10040</v>
          </cell>
          <cell r="B2267" t="str">
            <v>Registro de gaveta em acabamento bruto (amarelo) s/ canopla n.1502 4 pol</v>
          </cell>
          <cell r="C2267" t="str">
            <v>UN</v>
          </cell>
          <cell r="D2267">
            <v>1</v>
          </cell>
          <cell r="E2267">
            <v>266.48160000000001</v>
          </cell>
          <cell r="F2267">
            <v>266.48</v>
          </cell>
        </row>
        <row r="2268">
          <cell r="A2268" t="str">
            <v>001.18.10060</v>
          </cell>
          <cell r="B2268" t="str">
            <v>Registro de gaveta em acabamento bruto (amarelo) s/ canopla n.1502 3 pol</v>
          </cell>
          <cell r="C2268" t="str">
            <v>UN</v>
          </cell>
          <cell r="D2268">
            <v>1</v>
          </cell>
          <cell r="E2268">
            <v>160.52789999999999</v>
          </cell>
          <cell r="F2268">
            <v>160.52000000000001</v>
          </cell>
        </row>
        <row r="2269">
          <cell r="A2269" t="str">
            <v>001.18.10080</v>
          </cell>
          <cell r="B2269" t="str">
            <v>Registro de gaveta em acabamento bruto (amarelo) s/ canopla n.1502 2 1/2 pol</v>
          </cell>
          <cell r="C2269" t="str">
            <v>UN</v>
          </cell>
          <cell r="D2269">
            <v>1</v>
          </cell>
          <cell r="E2269">
            <v>105.44750000000001</v>
          </cell>
          <cell r="F2269">
            <v>105.44</v>
          </cell>
        </row>
        <row r="2270">
          <cell r="A2270" t="str">
            <v>001.18.10100</v>
          </cell>
          <cell r="B2270" t="str">
            <v>Registro de gaveta em acabamento bruto (amarelo) s/ canopla n.1502 2 pol</v>
          </cell>
          <cell r="C2270" t="str">
            <v>UN</v>
          </cell>
          <cell r="D2270">
            <v>1</v>
          </cell>
          <cell r="E2270">
            <v>50.472099999999998</v>
          </cell>
          <cell r="F2270">
            <v>50.47</v>
          </cell>
        </row>
        <row r="2271">
          <cell r="A2271" t="str">
            <v>001.18.10120</v>
          </cell>
          <cell r="B2271" t="str">
            <v>Registro de gaveta em acabamento bruto (amarelo) s/ canopla n.1502 1 1/2 pol</v>
          </cell>
          <cell r="C2271" t="str">
            <v>UN</v>
          </cell>
          <cell r="D2271">
            <v>1</v>
          </cell>
          <cell r="E2271">
            <v>34.041699999999999</v>
          </cell>
          <cell r="F2271">
            <v>34.04</v>
          </cell>
        </row>
        <row r="2272">
          <cell r="A2272" t="str">
            <v>001.18.10140</v>
          </cell>
          <cell r="B2272" t="str">
            <v>Registro de gaveta em acabamento bruto (amarelo) s/ canopla n.1502 1 1/4 pol</v>
          </cell>
          <cell r="C2272" t="str">
            <v>UN</v>
          </cell>
          <cell r="D2272">
            <v>1</v>
          </cell>
          <cell r="E2272">
            <v>29.171299999999999</v>
          </cell>
          <cell r="F2272">
            <v>29.17</v>
          </cell>
        </row>
        <row r="2273">
          <cell r="A2273" t="str">
            <v>001.18.10160</v>
          </cell>
          <cell r="B2273" t="str">
            <v>Registro de gaveta em acabamento bruto (amarelo) s/ canopla n.1502 1 pol</v>
          </cell>
          <cell r="C2273" t="str">
            <v>UN</v>
          </cell>
          <cell r="D2273">
            <v>1</v>
          </cell>
          <cell r="E2273">
            <v>22.0138</v>
          </cell>
          <cell r="F2273">
            <v>22.01</v>
          </cell>
        </row>
        <row r="2274">
          <cell r="A2274" t="str">
            <v>001.18.10180</v>
          </cell>
          <cell r="B2274" t="str">
            <v>Registro de gaveta em acabamento bruto (amarelo) s/ canopla n.1502 3/4 pol</v>
          </cell>
          <cell r="C2274" t="str">
            <v>UN</v>
          </cell>
          <cell r="D2274">
            <v>1</v>
          </cell>
          <cell r="E2274">
            <v>16.542999999999999</v>
          </cell>
          <cell r="F2274">
            <v>16.54</v>
          </cell>
        </row>
        <row r="2275">
          <cell r="A2275" t="str">
            <v>001.18.10200</v>
          </cell>
          <cell r="B2275" t="str">
            <v>Registro de gaveta em acabamento bruto (amarelo) s/ canopla n.1502 1/2 pol</v>
          </cell>
          <cell r="C2275" t="str">
            <v>UN</v>
          </cell>
          <cell r="D2275">
            <v>1</v>
          </cell>
          <cell r="E2275">
            <v>30.762599999999999</v>
          </cell>
          <cell r="F2275">
            <v>30.76</v>
          </cell>
        </row>
        <row r="2276">
          <cell r="A2276" t="str">
            <v>001.18.10240</v>
          </cell>
          <cell r="B2276" t="str">
            <v>Registro de gaveta cromado linha gemini embutir c/ canopla mod 44 n. 1509 deca 1 1/4 pol</v>
          </cell>
          <cell r="C2276" t="str">
            <v>UN</v>
          </cell>
          <cell r="D2276">
            <v>1</v>
          </cell>
          <cell r="E2276">
            <v>57.821300000000001</v>
          </cell>
          <cell r="F2276">
            <v>57.82</v>
          </cell>
        </row>
        <row r="2277">
          <cell r="A2277" t="str">
            <v>001.18.10260</v>
          </cell>
          <cell r="B2277" t="str">
            <v>Registro de gaveta cromado linha gemini embutir c/ canopla mod 44 n. 1509 deca 1  pol</v>
          </cell>
          <cell r="C2277" t="str">
            <v>UN</v>
          </cell>
          <cell r="D2277">
            <v>1</v>
          </cell>
          <cell r="E2277">
            <v>47.623800000000003</v>
          </cell>
          <cell r="F2277">
            <v>47.62</v>
          </cell>
        </row>
        <row r="2278">
          <cell r="A2278" t="str">
            <v>001.18.10280</v>
          </cell>
          <cell r="B2278" t="str">
            <v>Registro de gaveta cromado linha gemini embutir c/ canopla mod 44 n. 1509 deca 3/4 pol</v>
          </cell>
          <cell r="C2278" t="str">
            <v>UN</v>
          </cell>
          <cell r="D2278">
            <v>1</v>
          </cell>
          <cell r="E2278">
            <v>42.012999999999998</v>
          </cell>
          <cell r="F2278">
            <v>42.01</v>
          </cell>
        </row>
        <row r="2279">
          <cell r="A2279" t="str">
            <v>001.18.10300</v>
          </cell>
          <cell r="B2279" t="str">
            <v>Registro de gaveta cromado linha gemini embutir c/ canopla mod 44 n. 1509 deca  1/2 pol</v>
          </cell>
          <cell r="C2279" t="str">
            <v>UN</v>
          </cell>
          <cell r="D2279">
            <v>1</v>
          </cell>
          <cell r="E2279">
            <v>38.462600000000002</v>
          </cell>
          <cell r="F2279">
            <v>38.46</v>
          </cell>
        </row>
        <row r="2280">
          <cell r="A2280" t="str">
            <v>001.18.10320</v>
          </cell>
          <cell r="B2280" t="str">
            <v>Registro de gaveta cromado linha prata de embutir c/ canopla modelo 50 n 1509 deca 2 pol</v>
          </cell>
          <cell r="C2280" t="str">
            <v>UN</v>
          </cell>
          <cell r="D2280">
            <v>1</v>
          </cell>
          <cell r="E2280">
            <v>46.342100000000002</v>
          </cell>
          <cell r="F2280">
            <v>46.34</v>
          </cell>
        </row>
        <row r="2281">
          <cell r="A2281" t="str">
            <v>001.18.10340</v>
          </cell>
          <cell r="B2281" t="str">
            <v>Registro de gaveta cromado linha prata de embutir c/ canopla modelo 50 n 1509 deca 1 1/2 pol</v>
          </cell>
          <cell r="C2281" t="str">
            <v>UN</v>
          </cell>
          <cell r="D2281">
            <v>1</v>
          </cell>
          <cell r="E2281">
            <v>46.3093</v>
          </cell>
          <cell r="F2281">
            <v>46.3</v>
          </cell>
        </row>
        <row r="2282">
          <cell r="A2282" t="str">
            <v>001.18.10360</v>
          </cell>
          <cell r="B2282" t="str">
            <v>Registro de gaveta cromado linha prata de embutir c/ canopla modelo 50 n 1509 deca 1 1/4 pol</v>
          </cell>
          <cell r="C2282" t="str">
            <v>UN</v>
          </cell>
          <cell r="D2282">
            <v>1</v>
          </cell>
          <cell r="E2282">
            <v>45.161299999999997</v>
          </cell>
          <cell r="F2282">
            <v>45.16</v>
          </cell>
        </row>
        <row r="2283">
          <cell r="A2283" t="str">
            <v>001.18.10380</v>
          </cell>
          <cell r="B2283" t="str">
            <v>Registro de gaveta cromado linha prata de embutir c/ canopla modelo 50 n 1509 deca 1 pol</v>
          </cell>
          <cell r="C2283" t="str">
            <v>UN</v>
          </cell>
          <cell r="D2283">
            <v>1</v>
          </cell>
          <cell r="E2283">
            <v>31.413799999999998</v>
          </cell>
          <cell r="F2283">
            <v>31.41</v>
          </cell>
        </row>
        <row r="2284">
          <cell r="A2284" t="str">
            <v>001.18.10400</v>
          </cell>
          <cell r="B2284" t="str">
            <v>Registro de gaveta cromado linha prata de embutir c/ canopla modelo 50 n 1509 deca 3/4 pol</v>
          </cell>
          <cell r="C2284" t="str">
            <v>UN</v>
          </cell>
          <cell r="D2284">
            <v>1</v>
          </cell>
          <cell r="E2284">
            <v>34.143000000000001</v>
          </cell>
          <cell r="F2284">
            <v>34.14</v>
          </cell>
        </row>
        <row r="2285">
          <cell r="A2285" t="str">
            <v>001.18.10420</v>
          </cell>
          <cell r="B2285" t="str">
            <v>Registro de gaveta cromado linha prata de embutir c/ canopla modelo 50 n 1509 deca 1/2 pol</v>
          </cell>
          <cell r="C2285" t="str">
            <v>UN</v>
          </cell>
          <cell r="D2285">
            <v>1</v>
          </cell>
          <cell r="E2285">
            <v>26.832599999999999</v>
          </cell>
          <cell r="F2285">
            <v>26.83</v>
          </cell>
        </row>
        <row r="2286">
          <cell r="A2286" t="str">
            <v>001.18.10440</v>
          </cell>
          <cell r="B2286" t="str">
            <v>Registro de gaveta  cromado - c 39 - deca c/ canopla 1 1/2 pol</v>
          </cell>
          <cell r="C2286" t="str">
            <v>UN</v>
          </cell>
          <cell r="D2286">
            <v>1</v>
          </cell>
          <cell r="E2286">
            <v>57.471699999999998</v>
          </cell>
          <cell r="F2286">
            <v>57.47</v>
          </cell>
        </row>
        <row r="2287">
          <cell r="A2287" t="str">
            <v>001.18.10460</v>
          </cell>
          <cell r="B2287" t="str">
            <v>Registro de gaveta  cromado - c 39 - deca c/ canopla 1 pol</v>
          </cell>
          <cell r="C2287" t="str">
            <v>UN</v>
          </cell>
          <cell r="D2287">
            <v>1</v>
          </cell>
          <cell r="E2287">
            <v>34.553800000000003</v>
          </cell>
          <cell r="F2287">
            <v>34.549999999999997</v>
          </cell>
        </row>
        <row r="2288">
          <cell r="A2288" t="str">
            <v>001.18.10480</v>
          </cell>
          <cell r="B2288" t="str">
            <v>Registro de gaveta  cromado - c 39 - deca c/ canopla 3/4 pol</v>
          </cell>
          <cell r="C2288" t="str">
            <v>UN</v>
          </cell>
          <cell r="D2288">
            <v>1</v>
          </cell>
          <cell r="E2288">
            <v>29.803000000000001</v>
          </cell>
          <cell r="F2288">
            <v>29.8</v>
          </cell>
        </row>
        <row r="2289">
          <cell r="A2289" t="str">
            <v>001.18.10500</v>
          </cell>
          <cell r="B2289" t="str">
            <v>Registro de gaveta c/ acabamento bruto (amarelo) sem canopla abnt - docol -3 pol</v>
          </cell>
          <cell r="C2289" t="str">
            <v>UN</v>
          </cell>
          <cell r="D2289">
            <v>1</v>
          </cell>
          <cell r="E2289">
            <v>102.6879</v>
          </cell>
          <cell r="F2289">
            <v>102.68</v>
          </cell>
        </row>
        <row r="2290">
          <cell r="A2290" t="str">
            <v>001.18.10520</v>
          </cell>
          <cell r="B2290" t="str">
            <v>Registro de gaveta c/ acabamento bruto (amarelo) sem canopla abnt - docol -2pol</v>
          </cell>
          <cell r="C2290" t="str">
            <v>UN</v>
          </cell>
          <cell r="D2290">
            <v>1</v>
          </cell>
          <cell r="E2290">
            <v>34.262099999999997</v>
          </cell>
          <cell r="F2290">
            <v>34.26</v>
          </cell>
        </row>
        <row r="2291">
          <cell r="A2291" t="str">
            <v>001.18.10540</v>
          </cell>
          <cell r="B2291" t="str">
            <v>Registro de gaveta c/ acabamento bruto (amarelo) sem canopla abnt - docol -1 pol</v>
          </cell>
          <cell r="C2291" t="str">
            <v>UN</v>
          </cell>
          <cell r="D2291">
            <v>1</v>
          </cell>
          <cell r="E2291">
            <v>14.293799999999999</v>
          </cell>
          <cell r="F2291">
            <v>14.29</v>
          </cell>
        </row>
        <row r="2292">
          <cell r="A2292" t="str">
            <v>001.18.10560</v>
          </cell>
          <cell r="B2292" t="str">
            <v>Registro de gaveta c/ acabamento bruto (amarelo) sem canopla abnt - docol -3/4 pol</v>
          </cell>
          <cell r="C2292" t="str">
            <v>UN</v>
          </cell>
          <cell r="D2292">
            <v>1</v>
          </cell>
          <cell r="E2292">
            <v>11.683</v>
          </cell>
          <cell r="F2292">
            <v>11.68</v>
          </cell>
        </row>
        <row r="2293">
          <cell r="A2293" t="str">
            <v>001.18.10580</v>
          </cell>
          <cell r="B2293" t="str">
            <v>Acabamento cromado - linha prata de embutir c/ canopla mod itapema - docol -2 pol</v>
          </cell>
          <cell r="C2293" t="str">
            <v>UN</v>
          </cell>
          <cell r="D2293">
            <v>1</v>
          </cell>
          <cell r="E2293">
            <v>36.382100000000001</v>
          </cell>
          <cell r="F2293">
            <v>36.380000000000003</v>
          </cell>
        </row>
        <row r="2294">
          <cell r="A2294" t="str">
            <v>001.18.10600</v>
          </cell>
          <cell r="B2294" t="str">
            <v>Acabamento cromado - linha prata de embutir c/ canopla mod itapema - docol -1 1/2 pol</v>
          </cell>
          <cell r="C2294" t="str">
            <v>UN</v>
          </cell>
          <cell r="D2294">
            <v>1</v>
          </cell>
          <cell r="E2294">
            <v>37.722099999999998</v>
          </cell>
          <cell r="F2294">
            <v>37.72</v>
          </cell>
        </row>
        <row r="2295">
          <cell r="A2295" t="str">
            <v>001.18.10620</v>
          </cell>
          <cell r="B2295" t="str">
            <v>Acabamento cromado - linha prata de embutir c/ canopla mod itapema - docol -1  pol</v>
          </cell>
          <cell r="C2295" t="str">
            <v>UN</v>
          </cell>
          <cell r="D2295">
            <v>1</v>
          </cell>
          <cell r="E2295">
            <v>28.1938</v>
          </cell>
          <cell r="F2295">
            <v>28.19</v>
          </cell>
        </row>
        <row r="2296">
          <cell r="A2296" t="str">
            <v>001.18.10640</v>
          </cell>
          <cell r="B2296" t="str">
            <v>Acabamento cromado - linha prata de embutir c/ canopla mod itapema - docol -3/4  pol</v>
          </cell>
          <cell r="C2296" t="str">
            <v>UN</v>
          </cell>
          <cell r="D2296">
            <v>1</v>
          </cell>
          <cell r="E2296">
            <v>25.713000000000001</v>
          </cell>
          <cell r="F2296">
            <v>25.71</v>
          </cell>
        </row>
        <row r="2297">
          <cell r="A2297" t="str">
            <v>001.18.10660</v>
          </cell>
          <cell r="B2297" t="str">
            <v>Acabamento bruto linha popular 3/4 pol</v>
          </cell>
          <cell r="C2297" t="str">
            <v>UN</v>
          </cell>
          <cell r="D2297">
            <v>1</v>
          </cell>
          <cell r="E2297">
            <v>15.103</v>
          </cell>
          <cell r="F2297">
            <v>15.1</v>
          </cell>
        </row>
        <row r="2298">
          <cell r="A2298" t="str">
            <v>001.18.10680</v>
          </cell>
          <cell r="B2298" t="str">
            <v>Acabamento bruto linha popular 1/2 pol</v>
          </cell>
          <cell r="C2298" t="str">
            <v>UN</v>
          </cell>
          <cell r="D2298">
            <v>1</v>
          </cell>
          <cell r="E2298">
            <v>13.503</v>
          </cell>
          <cell r="F2298">
            <v>13.5</v>
          </cell>
        </row>
        <row r="2299">
          <cell r="A2299" t="str">
            <v>001.18.10700</v>
          </cell>
          <cell r="B2299" t="str">
            <v>Registro de pressão cromado linha gemini de embutir c/ canopla mod 44 n 1416 3/4 pol</v>
          </cell>
          <cell r="C2299" t="str">
            <v>UN</v>
          </cell>
          <cell r="D2299">
            <v>1</v>
          </cell>
          <cell r="E2299">
            <v>38.703000000000003</v>
          </cell>
          <cell r="F2299">
            <v>38.700000000000003</v>
          </cell>
        </row>
        <row r="2300">
          <cell r="A2300" t="str">
            <v>001.18.10720</v>
          </cell>
          <cell r="B2300" t="str">
            <v>Registro de pressão cromado linha gemini de embutir c/ canopla mod 44 n 1416 1/2 pol</v>
          </cell>
          <cell r="C2300" t="str">
            <v>UN</v>
          </cell>
          <cell r="D2300">
            <v>1</v>
          </cell>
          <cell r="E2300">
            <v>37.782600000000002</v>
          </cell>
          <cell r="F2300">
            <v>37.78</v>
          </cell>
        </row>
        <row r="2301">
          <cell r="A2301" t="str">
            <v>001.18.10740</v>
          </cell>
          <cell r="B2301" t="str">
            <v>Registro de pressão cromado linha italiana de embutir c/ canopla mod 45 n 1416 deca 3/4 pol</v>
          </cell>
          <cell r="C2301" t="str">
            <v>UN</v>
          </cell>
          <cell r="D2301">
            <v>1</v>
          </cell>
          <cell r="E2301">
            <v>53.902999999999999</v>
          </cell>
          <cell r="F2301">
            <v>53.9</v>
          </cell>
        </row>
        <row r="2302">
          <cell r="A2302" t="str">
            <v>001.18.10760</v>
          </cell>
          <cell r="B2302" t="str">
            <v>Registro de pressão cromado linha italiana de embutir c/ canopla mod 45 n 1416 deca 1/2 pol</v>
          </cell>
          <cell r="C2302" t="str">
            <v>UN</v>
          </cell>
          <cell r="D2302">
            <v>1</v>
          </cell>
          <cell r="E2302">
            <v>48.272599999999997</v>
          </cell>
          <cell r="F2302">
            <v>48.27</v>
          </cell>
        </row>
        <row r="2303">
          <cell r="A2303" t="str">
            <v>001.18.10780</v>
          </cell>
          <cell r="B2303" t="str">
            <v>Registro de pressão cromado linha prata embutir c/ canopla mod 50 n 1416 deca 3/4 pol</v>
          </cell>
          <cell r="C2303" t="str">
            <v>UN</v>
          </cell>
          <cell r="D2303">
            <v>1</v>
          </cell>
          <cell r="E2303">
            <v>34.802999999999997</v>
          </cell>
          <cell r="F2303">
            <v>34.799999999999997</v>
          </cell>
        </row>
        <row r="2304">
          <cell r="A2304" t="str">
            <v>001.18.10800</v>
          </cell>
          <cell r="B2304" t="str">
            <v>Registro de pressão cromado linha prata embutir c/ canopla mod 50 n 1416 deca 1/2 pol</v>
          </cell>
          <cell r="C2304" t="str">
            <v>UN</v>
          </cell>
          <cell r="D2304">
            <v>1</v>
          </cell>
          <cell r="E2304">
            <v>26.102599999999999</v>
          </cell>
          <cell r="F2304">
            <v>26.1</v>
          </cell>
        </row>
        <row r="2305">
          <cell r="A2305" t="str">
            <v>001.18.10820</v>
          </cell>
          <cell r="B2305" t="str">
            <v>Registro de pressão cromado de embutir c/ canopla 1193 - c 39 deca 3/4 pol</v>
          </cell>
          <cell r="C2305" t="str">
            <v>UN</v>
          </cell>
          <cell r="D2305">
            <v>1</v>
          </cell>
          <cell r="E2305">
            <v>38.493000000000002</v>
          </cell>
          <cell r="F2305">
            <v>38.49</v>
          </cell>
        </row>
        <row r="2306">
          <cell r="A2306" t="str">
            <v>001.18.10840</v>
          </cell>
          <cell r="B2306" t="str">
            <v>Registro de pressão cromado de embutir c/ canopla 1193 - c 39 deca 1/2 pol</v>
          </cell>
          <cell r="C2306" t="str">
            <v>UN</v>
          </cell>
          <cell r="D2306">
            <v>1</v>
          </cell>
          <cell r="E2306">
            <v>38.493000000000002</v>
          </cell>
          <cell r="F2306">
            <v>38.49</v>
          </cell>
        </row>
        <row r="2307">
          <cell r="A2307" t="str">
            <v>001.18.10860</v>
          </cell>
          <cell r="B2307" t="str">
            <v>Registro de pressão acabamento cromado - linha prata de embutir c/ canopla modelo itapema  - docol - 3/4 pol</v>
          </cell>
          <cell r="C2307" t="str">
            <v>UN</v>
          </cell>
          <cell r="D2307">
            <v>1</v>
          </cell>
          <cell r="E2307">
            <v>27.693000000000001</v>
          </cell>
          <cell r="F2307">
            <v>27.69</v>
          </cell>
        </row>
        <row r="2308">
          <cell r="A2308" t="str">
            <v>001.18.10880</v>
          </cell>
          <cell r="B2308" t="str">
            <v>Registro de pressão acabamento cromado - linha prata de embutir c/ canopla modelo itapema  - docol - 1/2 pol</v>
          </cell>
          <cell r="C2308" t="str">
            <v>UN</v>
          </cell>
          <cell r="D2308">
            <v>1</v>
          </cell>
          <cell r="E2308">
            <v>27.669</v>
          </cell>
          <cell r="F2308">
            <v>27.66</v>
          </cell>
        </row>
        <row r="2309">
          <cell r="A2309" t="str">
            <v>001.18.10900</v>
          </cell>
          <cell r="B2309" t="str">
            <v>Registro de pressão acabamento simples linha popular 1/2 pol</v>
          </cell>
          <cell r="C2309" t="str">
            <v>UN</v>
          </cell>
          <cell r="D2309">
            <v>1</v>
          </cell>
          <cell r="E2309">
            <v>20.603000000000002</v>
          </cell>
          <cell r="F2309">
            <v>20.6</v>
          </cell>
        </row>
        <row r="2310">
          <cell r="A2310" t="str">
            <v>001.18.10920</v>
          </cell>
          <cell r="B2310" t="str">
            <v>Registro de pressão de 1/2" (chuveiro) (mic)</v>
          </cell>
          <cell r="C2310" t="str">
            <v>UN</v>
          </cell>
          <cell r="D2310">
            <v>1</v>
          </cell>
          <cell r="E2310">
            <v>38.493000000000002</v>
          </cell>
          <cell r="F2310">
            <v>38.49</v>
          </cell>
        </row>
        <row r="2311">
          <cell r="A2311" t="str">
            <v>001.18.10940</v>
          </cell>
          <cell r="B2311" t="str">
            <v>Válvula p/ pia cromada deca n.1600 p/ lav 1x2 pol</v>
          </cell>
          <cell r="C2311" t="str">
            <v>UN</v>
          </cell>
          <cell r="D2311">
            <v>1</v>
          </cell>
          <cell r="E2311">
            <v>32.6721</v>
          </cell>
          <cell r="F2311">
            <v>32.67</v>
          </cell>
        </row>
        <row r="2312">
          <cell r="A2312" t="str">
            <v>001.18.10960</v>
          </cell>
          <cell r="B2312" t="str">
            <v>Valvula p/pia americana cromada n.1623 marca deca 1.5x3 3/4 pol</v>
          </cell>
          <cell r="C2312" t="str">
            <v>UN</v>
          </cell>
          <cell r="D2312">
            <v>1</v>
          </cell>
          <cell r="E2312">
            <v>58.8371</v>
          </cell>
          <cell r="F2312">
            <v>58.83</v>
          </cell>
        </row>
        <row r="2313">
          <cell r="A2313" t="str">
            <v>001.18.10980</v>
          </cell>
          <cell r="B2313" t="str">
            <v>Válvula de pvc para pia</v>
          </cell>
          <cell r="C2313" t="str">
            <v>UN</v>
          </cell>
          <cell r="D2313">
            <v>1</v>
          </cell>
          <cell r="E2313">
            <v>5.9752999999999998</v>
          </cell>
          <cell r="F2313">
            <v>5.97</v>
          </cell>
        </row>
        <row r="2314">
          <cell r="A2314" t="str">
            <v>001.18.11000</v>
          </cell>
          <cell r="B2314" t="str">
            <v>Válvula para lavatorio</v>
          </cell>
          <cell r="C2314" t="str">
            <v>UN</v>
          </cell>
          <cell r="D2314">
            <v>1</v>
          </cell>
          <cell r="E2314">
            <v>6.4752999999999998</v>
          </cell>
          <cell r="F2314">
            <v>6.47</v>
          </cell>
        </row>
        <row r="2315">
          <cell r="A2315" t="str">
            <v>001.18.11020</v>
          </cell>
          <cell r="B2315" t="str">
            <v>Válvula para pia n. 1600 - steves 1 x 2 pol</v>
          </cell>
          <cell r="C2315" t="str">
            <v>UN</v>
          </cell>
          <cell r="D2315">
            <v>1</v>
          </cell>
          <cell r="E2315">
            <v>29.742100000000001</v>
          </cell>
          <cell r="F2315">
            <v>29.74</v>
          </cell>
        </row>
        <row r="2316">
          <cell r="A2316" t="str">
            <v>001.18.11040</v>
          </cell>
          <cell r="B2316" t="str">
            <v>Válvula para pia n. 1600 - steves 1 1/2 x 3.3/4</v>
          </cell>
          <cell r="C2316" t="str">
            <v>UN</v>
          </cell>
          <cell r="D2316">
            <v>1</v>
          </cell>
          <cell r="E2316">
            <v>30.332100000000001</v>
          </cell>
          <cell r="F2316">
            <v>30.33</v>
          </cell>
        </row>
        <row r="2317">
          <cell r="A2317" t="str">
            <v>001.18.11060</v>
          </cell>
          <cell r="B2317" t="str">
            <v>Válvula  de pé com crivo de pvc tipo rosqueável 3/4 pol</v>
          </cell>
          <cell r="C2317" t="str">
            <v>UN</v>
          </cell>
          <cell r="D2317">
            <v>1</v>
          </cell>
          <cell r="E2317">
            <v>15.013</v>
          </cell>
          <cell r="F2317">
            <v>15.01</v>
          </cell>
        </row>
        <row r="2318">
          <cell r="A2318" t="str">
            <v>001.18.11080</v>
          </cell>
          <cell r="B2318" t="str">
            <v>Válvula  de pé com crivo de pvc tipo rosqueável 1 pol</v>
          </cell>
          <cell r="C2318" t="str">
            <v>UN</v>
          </cell>
          <cell r="D2318">
            <v>1</v>
          </cell>
          <cell r="E2318">
            <v>17.383800000000001</v>
          </cell>
          <cell r="F2318">
            <v>17.38</v>
          </cell>
        </row>
        <row r="2319">
          <cell r="A2319" t="str">
            <v>001.18.11100</v>
          </cell>
          <cell r="B2319" t="str">
            <v>Válvula  de pé com crivo de pvc tipo rosqueável 1 1/4 pol</v>
          </cell>
          <cell r="C2319" t="str">
            <v>UN</v>
          </cell>
          <cell r="D2319">
            <v>1</v>
          </cell>
          <cell r="E2319">
            <v>22.461300000000001</v>
          </cell>
          <cell r="F2319">
            <v>22.46</v>
          </cell>
        </row>
        <row r="2320">
          <cell r="A2320" t="str">
            <v>001.18.11120</v>
          </cell>
          <cell r="B2320" t="str">
            <v>Válvula de pé com crivo de pvc tipo rosqueável 1 1/2 pol</v>
          </cell>
          <cell r="C2320" t="str">
            <v>UN</v>
          </cell>
          <cell r="D2320">
            <v>1</v>
          </cell>
          <cell r="E2320">
            <v>22.0657</v>
          </cell>
          <cell r="F2320">
            <v>22.06</v>
          </cell>
        </row>
        <row r="2321">
          <cell r="A2321" t="str">
            <v>001.18.11140</v>
          </cell>
          <cell r="B2321" t="str">
            <v>Válvula de pé c/ crivo de bronze tipo rosqueável 3/4 pol</v>
          </cell>
          <cell r="C2321" t="str">
            <v>UN</v>
          </cell>
          <cell r="D2321">
            <v>1</v>
          </cell>
          <cell r="E2321">
            <v>16.573</v>
          </cell>
          <cell r="F2321">
            <v>16.57</v>
          </cell>
        </row>
        <row r="2322">
          <cell r="A2322" t="str">
            <v>001.18.11160</v>
          </cell>
          <cell r="B2322" t="str">
            <v>Válvula de pé c/ crivo de bronze tipo rosqueável 1 pol</v>
          </cell>
          <cell r="C2322" t="str">
            <v>UN</v>
          </cell>
          <cell r="D2322">
            <v>1</v>
          </cell>
          <cell r="E2322">
            <v>18.4238</v>
          </cell>
          <cell r="F2322">
            <v>18.420000000000002</v>
          </cell>
        </row>
        <row r="2323">
          <cell r="A2323" t="str">
            <v>001.18.11180</v>
          </cell>
          <cell r="B2323" t="str">
            <v>Válvula de pé c/ crivo de bronze tipo rosqueável 1 1/2 pol</v>
          </cell>
          <cell r="C2323" t="str">
            <v>UN</v>
          </cell>
          <cell r="D2323">
            <v>1</v>
          </cell>
          <cell r="E2323">
            <v>26.351700000000001</v>
          </cell>
          <cell r="F2323">
            <v>26.35</v>
          </cell>
        </row>
        <row r="2324">
          <cell r="A2324" t="str">
            <v>001.18.11200</v>
          </cell>
          <cell r="B2324" t="str">
            <v>Válvula de pé c/ crivo de bronze tipo rosqueável 2 pol</v>
          </cell>
          <cell r="C2324" t="str">
            <v>UN</v>
          </cell>
          <cell r="D2324">
            <v>1</v>
          </cell>
          <cell r="E2324">
            <v>35.9621</v>
          </cell>
          <cell r="F2324">
            <v>35.96</v>
          </cell>
        </row>
        <row r="2325">
          <cell r="A2325" t="str">
            <v>001.18.11220</v>
          </cell>
          <cell r="B2325" t="str">
            <v>Válvula de pé c/ crivo de bronze tipo rosqueável 2 1/2 pol</v>
          </cell>
          <cell r="C2325" t="str">
            <v>UN</v>
          </cell>
          <cell r="D2325">
            <v>1</v>
          </cell>
          <cell r="E2325">
            <v>53.337499999999999</v>
          </cell>
          <cell r="F2325">
            <v>53.33</v>
          </cell>
        </row>
        <row r="2326">
          <cell r="A2326" t="str">
            <v>001.18.11240</v>
          </cell>
          <cell r="B2326" t="str">
            <v>Válvula de retenção de bronze tipo rosqueável tipo vertical 3/4 pol</v>
          </cell>
          <cell r="C2326" t="str">
            <v>UN</v>
          </cell>
          <cell r="D2326">
            <v>1</v>
          </cell>
          <cell r="E2326">
            <v>17.143000000000001</v>
          </cell>
          <cell r="F2326">
            <v>17.14</v>
          </cell>
        </row>
        <row r="2327">
          <cell r="A2327" t="str">
            <v>001.18.11260</v>
          </cell>
          <cell r="B2327" t="str">
            <v>Válvula de retenção de bronze tipo rosqueável tipo vertical 1 pol</v>
          </cell>
          <cell r="C2327" t="str">
            <v>UN</v>
          </cell>
          <cell r="D2327">
            <v>1</v>
          </cell>
          <cell r="E2327">
            <v>21.623799999999999</v>
          </cell>
          <cell r="F2327">
            <v>21.62</v>
          </cell>
        </row>
        <row r="2328">
          <cell r="A2328" t="str">
            <v>001.18.11280</v>
          </cell>
          <cell r="B2328" t="str">
            <v>Válvula de retenção de bronze tipo rosqueável tipo vertical 1 1/2 pol</v>
          </cell>
          <cell r="C2328" t="str">
            <v>UN</v>
          </cell>
          <cell r="D2328">
            <v>1</v>
          </cell>
          <cell r="E2328">
            <v>29.851700000000001</v>
          </cell>
          <cell r="F2328">
            <v>29.85</v>
          </cell>
        </row>
        <row r="2329">
          <cell r="A2329" t="str">
            <v>001.18.11300</v>
          </cell>
          <cell r="B2329" t="str">
            <v>Válvula de retenção de bronze tipo rosqueável tipo vertical 2 pol</v>
          </cell>
          <cell r="C2329" t="str">
            <v>UN</v>
          </cell>
          <cell r="D2329">
            <v>1</v>
          </cell>
          <cell r="E2329">
            <v>35.882100000000001</v>
          </cell>
          <cell r="F2329">
            <v>35.880000000000003</v>
          </cell>
        </row>
        <row r="2330">
          <cell r="A2330" t="str">
            <v>001.18.11320</v>
          </cell>
          <cell r="B2330" t="str">
            <v>Válvula de retenção de bronze tipo rosqueável tipo vertical 2 1/2 pol</v>
          </cell>
          <cell r="C2330" t="str">
            <v>UN</v>
          </cell>
          <cell r="D2330">
            <v>1</v>
          </cell>
          <cell r="E2330">
            <v>64.777500000000003</v>
          </cell>
          <cell r="F2330">
            <v>64.77</v>
          </cell>
        </row>
        <row r="2331">
          <cell r="A2331" t="str">
            <v>001.18.11340</v>
          </cell>
          <cell r="B2331" t="str">
            <v>Válvula de retenção de bronze tipo rosqueável tipo horizontal 3/4 pol</v>
          </cell>
          <cell r="C2331" t="str">
            <v>UN</v>
          </cell>
          <cell r="D2331">
            <v>1</v>
          </cell>
          <cell r="E2331">
            <v>29.603000000000002</v>
          </cell>
          <cell r="F2331">
            <v>29.6</v>
          </cell>
        </row>
        <row r="2332">
          <cell r="A2332" t="str">
            <v>001.18.11360</v>
          </cell>
          <cell r="B2332" t="str">
            <v>Válvula de retenção de bronze tipo rosqueável tipo horizontal 1 pol</v>
          </cell>
          <cell r="C2332" t="str">
            <v>UN</v>
          </cell>
          <cell r="D2332">
            <v>1</v>
          </cell>
          <cell r="E2332">
            <v>37.623800000000003</v>
          </cell>
          <cell r="F2332">
            <v>37.619999999999997</v>
          </cell>
        </row>
        <row r="2333">
          <cell r="A2333" t="str">
            <v>001.18.11380</v>
          </cell>
          <cell r="B2333" t="str">
            <v>Válvula de retenção de bronze tipo rosqueável tipo horizontal 1 1/2 pol</v>
          </cell>
          <cell r="C2333" t="str">
            <v>UN</v>
          </cell>
          <cell r="D2333">
            <v>1</v>
          </cell>
          <cell r="E2333">
            <v>54.5017</v>
          </cell>
          <cell r="F2333">
            <v>54.5</v>
          </cell>
        </row>
        <row r="2334">
          <cell r="A2334" t="str">
            <v>001.18.11400</v>
          </cell>
          <cell r="B2334" t="str">
            <v>Válvula de retenção de bronze tipo rosqueável tipo horizontal 2 pol</v>
          </cell>
          <cell r="C2334" t="str">
            <v>UN</v>
          </cell>
          <cell r="D2334">
            <v>1</v>
          </cell>
          <cell r="E2334">
            <v>68.382099999999994</v>
          </cell>
          <cell r="F2334">
            <v>68.38</v>
          </cell>
        </row>
        <row r="2335">
          <cell r="A2335" t="str">
            <v>001.18.11420</v>
          </cell>
          <cell r="B2335" t="str">
            <v>Válvula de retenção de bronze tipo rosqueável tipo horizontal 2 1/2 pol</v>
          </cell>
          <cell r="C2335" t="str">
            <v>UN</v>
          </cell>
          <cell r="D2335">
            <v>1</v>
          </cell>
          <cell r="E2335">
            <v>119.7675</v>
          </cell>
          <cell r="F2335">
            <v>119.76</v>
          </cell>
        </row>
        <row r="2336">
          <cell r="A2336" t="str">
            <v>001.18.11440</v>
          </cell>
          <cell r="B2336" t="str">
            <v>Válvula de descarga hydra c/ embolo de bronze n.2515 canopla lisa cromada deca 1 1/2 pol</v>
          </cell>
          <cell r="C2336" t="str">
            <v>UN</v>
          </cell>
          <cell r="D2336">
            <v>1</v>
          </cell>
          <cell r="E2336">
            <v>92.085099999999997</v>
          </cell>
          <cell r="F2336">
            <v>92.08</v>
          </cell>
        </row>
        <row r="2337">
          <cell r="A2337" t="str">
            <v>001.18.11460</v>
          </cell>
          <cell r="B2337" t="str">
            <v>Válvula de descarga hydra c/ embolo de bronze n.2515 canopla lisa cromada deca 1 1/4 pol</v>
          </cell>
          <cell r="C2337" t="str">
            <v>UN</v>
          </cell>
          <cell r="D2337">
            <v>1</v>
          </cell>
          <cell r="E2337">
            <v>95.025099999999995</v>
          </cell>
          <cell r="F2337">
            <v>95.02</v>
          </cell>
        </row>
        <row r="2338">
          <cell r="A2338" t="str">
            <v>001.18.11480</v>
          </cell>
          <cell r="B2338" t="str">
            <v>Válvula de descarga hydra master n.2530 cromada deca 1 1/2 pol</v>
          </cell>
          <cell r="C2338" t="str">
            <v>UN</v>
          </cell>
          <cell r="D2338">
            <v>1</v>
          </cell>
          <cell r="E2338">
            <v>72.0655</v>
          </cell>
          <cell r="F2338">
            <v>72.06</v>
          </cell>
        </row>
        <row r="2339">
          <cell r="A2339" t="str">
            <v>001.18.11500</v>
          </cell>
          <cell r="B2339" t="str">
            <v>Válvula de descarga hydra master n.2530 cromada deca 1 1/4 pol</v>
          </cell>
          <cell r="C2339" t="str">
            <v>UN</v>
          </cell>
          <cell r="D2339">
            <v>1</v>
          </cell>
          <cell r="E2339">
            <v>72.0351</v>
          </cell>
          <cell r="F2339">
            <v>72.03</v>
          </cell>
        </row>
        <row r="2340">
          <cell r="A2340" t="str">
            <v>001.18.11520</v>
          </cell>
          <cell r="B2340" t="str">
            <v>Válvula de descarga docol-stander 1 1/2 pol</v>
          </cell>
          <cell r="C2340" t="str">
            <v>UN</v>
          </cell>
          <cell r="D2340">
            <v>1</v>
          </cell>
          <cell r="E2340">
            <v>60.125500000000002</v>
          </cell>
          <cell r="F2340">
            <v>60.12</v>
          </cell>
        </row>
        <row r="2341">
          <cell r="A2341" t="str">
            <v>001.18.11540</v>
          </cell>
          <cell r="B2341" t="str">
            <v>Fornecimento e instalação de torneira de pressão para pia marca deca ref. c 1157 comprimento 210mm com arejador</v>
          </cell>
          <cell r="C2341" t="str">
            <v>UN</v>
          </cell>
          <cell r="D2341">
            <v>1</v>
          </cell>
          <cell r="E2341">
            <v>70.476100000000002</v>
          </cell>
          <cell r="F2341">
            <v>70.47</v>
          </cell>
        </row>
        <row r="2342">
          <cell r="A2342" t="str">
            <v>001.18.11560</v>
          </cell>
          <cell r="B2342" t="str">
            <v>Fornecimento e instalação de torneira de pressão para pia marca deca ref. 1158 c 39 de 1/2 pol</v>
          </cell>
          <cell r="C2342" t="str">
            <v>UN</v>
          </cell>
          <cell r="D2342">
            <v>1</v>
          </cell>
          <cell r="E2342">
            <v>44.566099999999999</v>
          </cell>
          <cell r="F2342">
            <v>44.56</v>
          </cell>
        </row>
        <row r="2343">
          <cell r="A2343" t="str">
            <v>001.18.11580</v>
          </cell>
          <cell r="B2343" t="str">
            <v>Fornecimento e instalação de torneira de pressão para pia marca deca ref. 1158 c 39 de 3/4 pol</v>
          </cell>
          <cell r="C2343" t="str">
            <v>UN</v>
          </cell>
          <cell r="D2343">
            <v>1</v>
          </cell>
          <cell r="E2343">
            <v>50.616100000000003</v>
          </cell>
          <cell r="F2343">
            <v>50.61</v>
          </cell>
        </row>
        <row r="2344">
          <cell r="A2344" t="str">
            <v>001.18.11600</v>
          </cell>
          <cell r="B2344" t="str">
            <v>Fornecimento e instalação de torneira de pressão para pia marca deca ref. 1159 c 39 de 1/2 pol com arejador</v>
          </cell>
          <cell r="C2344" t="str">
            <v>UN</v>
          </cell>
          <cell r="D2344">
            <v>1</v>
          </cell>
          <cell r="E2344">
            <v>58.676099999999998</v>
          </cell>
          <cell r="F2344">
            <v>58.67</v>
          </cell>
        </row>
        <row r="2345">
          <cell r="A2345" t="str">
            <v>001.18.11620</v>
          </cell>
          <cell r="B2345" t="str">
            <v>Fornecimento e instalação de torneira de pressão para pia marca deca ref. 1159 c 39 de 3/4 pol com arejador</v>
          </cell>
          <cell r="C2345" t="str">
            <v>UN</v>
          </cell>
          <cell r="D2345">
            <v>1</v>
          </cell>
          <cell r="E2345">
            <v>58.676099999999998</v>
          </cell>
          <cell r="F2345">
            <v>58.67</v>
          </cell>
        </row>
        <row r="2346">
          <cell r="A2346" t="str">
            <v>001.18.11640</v>
          </cell>
          <cell r="B2346" t="str">
            <v>Fornecimento e instalação de torneira de pressão para pia marca deca ref. 1167 c 40 tip mesa bica móvel</v>
          </cell>
          <cell r="C2346" t="str">
            <v>UN</v>
          </cell>
          <cell r="D2346">
            <v>1</v>
          </cell>
          <cell r="E2346">
            <v>82.576099999999997</v>
          </cell>
          <cell r="F2346">
            <v>82.57</v>
          </cell>
        </row>
        <row r="2347">
          <cell r="A2347" t="str">
            <v>001.18.11660</v>
          </cell>
          <cell r="B2347" t="str">
            <v>Fornecimento e instalação de torneira de pressão para pia marca deca cromada - tipo parede - bica móvelc 50 1168</v>
          </cell>
          <cell r="C2347" t="str">
            <v>UN</v>
          </cell>
          <cell r="D2347">
            <v>1</v>
          </cell>
          <cell r="E2347">
            <v>81.676100000000005</v>
          </cell>
          <cell r="F2347">
            <v>81.67</v>
          </cell>
        </row>
        <row r="2348">
          <cell r="A2348" t="str">
            <v>001.18.11680</v>
          </cell>
          <cell r="B2348" t="str">
            <v>Fornecimento e instalação de torneira de pressao p/ pia de cozinha - tipo parede - c 39 - bica móvel de 3/4 pol</v>
          </cell>
          <cell r="C2348" t="str">
            <v>UN</v>
          </cell>
          <cell r="D2348">
            <v>1</v>
          </cell>
          <cell r="E2348">
            <v>51.556100000000001</v>
          </cell>
          <cell r="F2348">
            <v>51.55</v>
          </cell>
        </row>
        <row r="2349">
          <cell r="A2349" t="str">
            <v>001.18.11700</v>
          </cell>
          <cell r="B2349" t="str">
            <v>Fornecimento e instalação de torneira de pressão para lavatório marca deca ref. 1193 c 39 de 1/2 pol</v>
          </cell>
          <cell r="C2349" t="str">
            <v>UN</v>
          </cell>
          <cell r="D2349">
            <v>1</v>
          </cell>
          <cell r="E2349">
            <v>44.076099999999997</v>
          </cell>
          <cell r="F2349">
            <v>44.07</v>
          </cell>
        </row>
        <row r="2350">
          <cell r="A2350" t="str">
            <v>001.18.11720</v>
          </cell>
          <cell r="B2350" t="str">
            <v>Fornecimento e instalação de torneira de pressão para lavatório marca deca ref. 1194 c 45 de 1/2 pol</v>
          </cell>
          <cell r="C2350" t="str">
            <v>UN</v>
          </cell>
          <cell r="D2350">
            <v>1</v>
          </cell>
          <cell r="E2350">
            <v>117.1661</v>
          </cell>
          <cell r="F2350">
            <v>117.16</v>
          </cell>
        </row>
        <row r="2351">
          <cell r="A2351" t="str">
            <v>001.18.11740</v>
          </cell>
          <cell r="B2351" t="str">
            <v>Fornecimento e instalação de torneira de pressão para lavatório marca deca ref. 1199 c 50 de 1/2 pol</v>
          </cell>
          <cell r="C2351" t="str">
            <v>UN</v>
          </cell>
          <cell r="D2351">
            <v>1</v>
          </cell>
          <cell r="E2351">
            <v>62.186100000000003</v>
          </cell>
          <cell r="F2351">
            <v>62.18</v>
          </cell>
        </row>
        <row r="2352">
          <cell r="A2352" t="str">
            <v>001.18.11760</v>
          </cell>
          <cell r="B2352" t="str">
            <v>Fornecimento e instalação de torneira para uso geral marca deca ref. 1152 c 39 de 1/2 pol</v>
          </cell>
          <cell r="C2352" t="str">
            <v>UN</v>
          </cell>
          <cell r="D2352">
            <v>1</v>
          </cell>
          <cell r="E2352">
            <v>37.296100000000003</v>
          </cell>
          <cell r="F2352">
            <v>37.29</v>
          </cell>
        </row>
        <row r="2353">
          <cell r="A2353" t="str">
            <v>001.18.11780</v>
          </cell>
          <cell r="B2353" t="str">
            <v>Fornecimento e instalação de torneira para uso geral marca deca ref. 1152 c 39 de 3/4 pol</v>
          </cell>
          <cell r="C2353" t="str">
            <v>UN</v>
          </cell>
          <cell r="D2353">
            <v>1</v>
          </cell>
          <cell r="E2353">
            <v>40.356099999999998</v>
          </cell>
          <cell r="F2353">
            <v>40.35</v>
          </cell>
        </row>
        <row r="2354">
          <cell r="A2354" t="str">
            <v>001.18.11800</v>
          </cell>
          <cell r="B2354" t="str">
            <v>Fornecimento e instalação de torneira para uso geral marca deca ref. 1154 c 39 de 1/2 pol com arejador</v>
          </cell>
          <cell r="C2354" t="str">
            <v>UN</v>
          </cell>
          <cell r="D2354">
            <v>1</v>
          </cell>
          <cell r="E2354">
            <v>43.726100000000002</v>
          </cell>
          <cell r="F2354">
            <v>43.72</v>
          </cell>
        </row>
        <row r="2355">
          <cell r="A2355" t="str">
            <v>001.18.11820</v>
          </cell>
          <cell r="B2355" t="str">
            <v>Fornecimento e instalação de torneira para uso geral marca deca ref. 1154 c 39 de 3/4 pol com arejador</v>
          </cell>
          <cell r="C2355" t="str">
            <v>UN</v>
          </cell>
          <cell r="D2355">
            <v>1</v>
          </cell>
          <cell r="E2355">
            <v>43.726100000000002</v>
          </cell>
          <cell r="F2355">
            <v>43.72</v>
          </cell>
        </row>
        <row r="2356">
          <cell r="A2356" t="str">
            <v>001.18.11840</v>
          </cell>
          <cell r="B2356" t="str">
            <v>Fornecimento e instalação de torneira para uso geral marca deca metalica para jardim com adaptador para mangueira</v>
          </cell>
          <cell r="C2356" t="str">
            <v>UN</v>
          </cell>
          <cell r="D2356">
            <v>1</v>
          </cell>
          <cell r="E2356">
            <v>29.926100000000002</v>
          </cell>
          <cell r="F2356">
            <v>29.92</v>
          </cell>
        </row>
        <row r="2357">
          <cell r="A2357" t="str">
            <v>001.18.11860</v>
          </cell>
          <cell r="B2357" t="str">
            <v>Fornecimento e instalação de torneira para uso geral marca deca ref. 1153 c 39 com adaptador para mangueira</v>
          </cell>
          <cell r="C2357" t="str">
            <v>UN</v>
          </cell>
          <cell r="D2357">
            <v>1</v>
          </cell>
          <cell r="E2357">
            <v>47.408299999999997</v>
          </cell>
          <cell r="F2357">
            <v>47.4</v>
          </cell>
        </row>
        <row r="2358">
          <cell r="A2358" t="str">
            <v>001.18.11880</v>
          </cell>
          <cell r="B2358" t="str">
            <v>Fornecimento e instalação de torneira para uso geral marca deca ref. 1153 c 39 de 1/2 pol (maq tauque)</v>
          </cell>
          <cell r="C2358" t="str">
            <v>UN</v>
          </cell>
          <cell r="D2358">
            <v>1</v>
          </cell>
          <cell r="E2358">
            <v>40.686100000000003</v>
          </cell>
          <cell r="F2358">
            <v>40.68</v>
          </cell>
        </row>
        <row r="2359">
          <cell r="A2359" t="str">
            <v>001.18.11900</v>
          </cell>
          <cell r="B2359" t="str">
            <v>Fornecimento e instalação de bóia interna tipo (são paulo) p/ caixa de água  amarelo bruto n.1350 marca deca 2 pol</v>
          </cell>
          <cell r="C2359" t="str">
            <v>UN</v>
          </cell>
          <cell r="D2359">
            <v>1</v>
          </cell>
          <cell r="E2359">
            <v>62.978200000000001</v>
          </cell>
          <cell r="F2359">
            <v>62.97</v>
          </cell>
        </row>
        <row r="2360">
          <cell r="A2360" t="str">
            <v>001.18.11920</v>
          </cell>
          <cell r="B2360" t="str">
            <v>Fornecimento e instalação de torneira de pressão para lavatório 1/2 pol - mod. itapema - docol</v>
          </cell>
          <cell r="C2360" t="str">
            <v>UN</v>
          </cell>
          <cell r="D2360">
            <v>1</v>
          </cell>
          <cell r="E2360">
            <v>37.976100000000002</v>
          </cell>
          <cell r="F2360">
            <v>37.97</v>
          </cell>
        </row>
        <row r="2361">
          <cell r="A2361" t="str">
            <v>001.18.11940</v>
          </cell>
          <cell r="B2361" t="str">
            <v>Fornecimento e instalação de bóia interna tipo (são paulo) p/ caixa de água  amarelo bruto n.1350 marca deca 1 1/2 pol</v>
          </cell>
          <cell r="C2361" t="str">
            <v>UN</v>
          </cell>
          <cell r="D2361">
            <v>1</v>
          </cell>
          <cell r="E2361">
            <v>52.971600000000002</v>
          </cell>
          <cell r="F2361">
            <v>52.97</v>
          </cell>
        </row>
        <row r="2362">
          <cell r="A2362" t="str">
            <v>001.18.11960</v>
          </cell>
          <cell r="B2362" t="str">
            <v>Fornecimento e instalação de bóia interna tipo (são paulo) p/ caixa de água  amarelo bruto n.1350 marca deca 1 1/4 pol</v>
          </cell>
          <cell r="C2362" t="str">
            <v>UN</v>
          </cell>
          <cell r="D2362">
            <v>1</v>
          </cell>
          <cell r="E2362">
            <v>42.104500000000002</v>
          </cell>
          <cell r="F2362">
            <v>42.1</v>
          </cell>
        </row>
        <row r="2363">
          <cell r="A2363" t="str">
            <v>001.18.11980</v>
          </cell>
          <cell r="B2363" t="str">
            <v>Fornecimento e instalação de bóia interna tipo (são paulo) p/ caixa de água  amarelo bruto n.1350 marca deca 1 pol</v>
          </cell>
          <cell r="C2363" t="str">
            <v>UN</v>
          </cell>
          <cell r="D2363">
            <v>1</v>
          </cell>
          <cell r="E2363">
            <v>30.848400000000002</v>
          </cell>
          <cell r="F2363">
            <v>30.84</v>
          </cell>
        </row>
        <row r="2364">
          <cell r="A2364" t="str">
            <v>001.18.12000</v>
          </cell>
          <cell r="B2364" t="str">
            <v>Fornecimento e instalação de bóia interna tipo (são paulo) p/ caixa de água  amarelo bruto n.1350 marca deca 3/4 pol</v>
          </cell>
          <cell r="C2364" t="str">
            <v>UN</v>
          </cell>
          <cell r="D2364">
            <v>1</v>
          </cell>
          <cell r="E2364">
            <v>24.903700000000001</v>
          </cell>
          <cell r="F2364">
            <v>24.9</v>
          </cell>
        </row>
        <row r="2365">
          <cell r="A2365" t="str">
            <v>001.18.12020</v>
          </cell>
          <cell r="B2365" t="str">
            <v>Fornecimento e instalação de bóia interna tipo (são paulo) p/ caixa de água  amarelo bruto n.1350 marca deca 1/2 pol</v>
          </cell>
          <cell r="C2365" t="str">
            <v>UN</v>
          </cell>
          <cell r="D2365">
            <v>1</v>
          </cell>
          <cell r="E2365">
            <v>22.883700000000001</v>
          </cell>
          <cell r="F2365">
            <v>22.88</v>
          </cell>
        </row>
        <row r="2366">
          <cell r="A2366" t="str">
            <v>001.18.12040</v>
          </cell>
          <cell r="B2366" t="str">
            <v>Fornecimento e instalação de torneira bóia p/ caixa de água em pvc marca cipla 1 pol</v>
          </cell>
          <cell r="C2366" t="str">
            <v>UN</v>
          </cell>
          <cell r="D2366">
            <v>1</v>
          </cell>
          <cell r="E2366">
            <v>11.4284</v>
          </cell>
          <cell r="F2366">
            <v>11.42</v>
          </cell>
        </row>
        <row r="2367">
          <cell r="A2367" t="str">
            <v>001.18.12060</v>
          </cell>
          <cell r="B2367" t="str">
            <v>Fornecimento e instalação de torneira bóia p/ caixa de água em pvc marca cipla 3/4 pol</v>
          </cell>
          <cell r="C2367" t="str">
            <v>UN</v>
          </cell>
          <cell r="D2367">
            <v>1</v>
          </cell>
          <cell r="E2367">
            <v>10.733700000000001</v>
          </cell>
          <cell r="F2367">
            <v>10.73</v>
          </cell>
        </row>
        <row r="2368">
          <cell r="A2368" t="str">
            <v>001.18.12080</v>
          </cell>
          <cell r="B2368" t="str">
            <v>Fornecimento e instalação de torneira bóia p/ caixa de água em pvc marca cipla 1/2 pol</v>
          </cell>
          <cell r="C2368" t="str">
            <v>UN</v>
          </cell>
          <cell r="D2368">
            <v>1</v>
          </cell>
          <cell r="E2368">
            <v>10.733700000000001</v>
          </cell>
          <cell r="F2368">
            <v>10.73</v>
          </cell>
        </row>
        <row r="2369">
          <cell r="A2369" t="str">
            <v>001.18.12100</v>
          </cell>
          <cell r="B2369" t="str">
            <v>Fornecimento e instalação de torneira para cela conforme det. n 24 do dop</v>
          </cell>
          <cell r="C2369" t="str">
            <v>UN</v>
          </cell>
          <cell r="D2369">
            <v>1</v>
          </cell>
          <cell r="E2369">
            <v>24.2407</v>
          </cell>
          <cell r="F2369">
            <v>24.24</v>
          </cell>
        </row>
        <row r="2370">
          <cell r="A2370" t="str">
            <v>001.18.12120</v>
          </cell>
          <cell r="B2370" t="str">
            <v>Fornecimento e instalação de torneira de pressão c/ esguicho para bebedouro 1/4 pol.</v>
          </cell>
          <cell r="C2370" t="str">
            <v>UN</v>
          </cell>
          <cell r="D2370">
            <v>1</v>
          </cell>
          <cell r="E2370">
            <v>12.4861</v>
          </cell>
          <cell r="F2370">
            <v>12.48</v>
          </cell>
        </row>
        <row r="2371">
          <cell r="A2371" t="str">
            <v>001.18.12140</v>
          </cell>
          <cell r="B2371" t="str">
            <v>Fornecimento e instalação de torneira p/ uso geral metálica p/ jardim c/ adaptador p/ mangueira mod.1130 -</v>
          </cell>
          <cell r="C2371" t="str">
            <v>UN</v>
          </cell>
          <cell r="D2371">
            <v>1</v>
          </cell>
          <cell r="E2371">
            <v>39.566099999999999</v>
          </cell>
          <cell r="F2371">
            <v>39.56</v>
          </cell>
        </row>
        <row r="2372">
          <cell r="A2372" t="str">
            <v>001.18.12160</v>
          </cell>
          <cell r="B2372" t="str">
            <v>Fornecimento e instalação de torneira p/ uso geral  metálica p/ tanque mod. 1130</v>
          </cell>
          <cell r="C2372" t="str">
            <v>UN</v>
          </cell>
          <cell r="D2372">
            <v>1</v>
          </cell>
          <cell r="E2372">
            <v>39.566099999999999</v>
          </cell>
          <cell r="F2372">
            <v>39.56</v>
          </cell>
        </row>
        <row r="2373">
          <cell r="A2373" t="str">
            <v>001.18.12180</v>
          </cell>
          <cell r="B2373" t="str">
            <v>Fornecmento e instalação de torneira de pressão para pia de cozinha - docol mod. 1158 - 1/2 pol</v>
          </cell>
          <cell r="C2373" t="str">
            <v>UN</v>
          </cell>
          <cell r="D2373">
            <v>1</v>
          </cell>
          <cell r="E2373">
            <v>37.766100000000002</v>
          </cell>
          <cell r="F2373">
            <v>37.76</v>
          </cell>
        </row>
        <row r="2374">
          <cell r="A2374" t="str">
            <v>001.18.12200</v>
          </cell>
          <cell r="B2374" t="str">
            <v>Fornecimento e instalação de torneira de pressão para pia de cozinha mod. 1544 - tipo parede - bica movel</v>
          </cell>
          <cell r="C2374" t="str">
            <v>UN</v>
          </cell>
          <cell r="D2374">
            <v>1</v>
          </cell>
          <cell r="E2374">
            <v>84.7761</v>
          </cell>
          <cell r="F2374">
            <v>84.77</v>
          </cell>
        </row>
        <row r="2375">
          <cell r="A2375" t="str">
            <v>001.18.12220</v>
          </cell>
          <cell r="B2375" t="str">
            <v>Fornecimento e instalação de torneira de pressão para pia de cozinha - marca docol mod. 1158 - 3/4 pol</v>
          </cell>
          <cell r="C2375" t="str">
            <v>UN</v>
          </cell>
          <cell r="D2375">
            <v>1</v>
          </cell>
          <cell r="E2375">
            <v>37.716099999999997</v>
          </cell>
          <cell r="F2375">
            <v>37.71</v>
          </cell>
        </row>
        <row r="2376">
          <cell r="A2376" t="str">
            <v>001.18.12240</v>
          </cell>
          <cell r="B2376" t="str">
            <v>Fornecimento e instalação de torneira de pressão para pia de cozinha  - marca docol  mod. 1542 - tipo misturador p/ pia</v>
          </cell>
          <cell r="C2376" t="str">
            <v>UN</v>
          </cell>
          <cell r="D2376">
            <v>1</v>
          </cell>
          <cell r="E2376">
            <v>382.85109999999997</v>
          </cell>
          <cell r="F2376">
            <v>382.85</v>
          </cell>
        </row>
        <row r="2377">
          <cell r="A2377" t="str">
            <v>001.18.12260</v>
          </cell>
          <cell r="B2377" t="str">
            <v>Fornecimento e instalação de torneira de pvc para pia</v>
          </cell>
          <cell r="C2377" t="str">
            <v>UN</v>
          </cell>
          <cell r="D2377">
            <v>1</v>
          </cell>
          <cell r="E2377">
            <v>4.9004000000000003</v>
          </cell>
          <cell r="F2377">
            <v>4.9000000000000004</v>
          </cell>
        </row>
        <row r="2378">
          <cell r="A2378" t="str">
            <v>001.18.12280</v>
          </cell>
          <cell r="B2378" t="str">
            <v>Fornecimento e instalação de torneira de pvc para lavatorio</v>
          </cell>
          <cell r="C2378" t="str">
            <v>UN</v>
          </cell>
          <cell r="D2378">
            <v>1</v>
          </cell>
          <cell r="E2378">
            <v>7.3003999999999998</v>
          </cell>
          <cell r="F2378">
            <v>7.3</v>
          </cell>
        </row>
        <row r="2379">
          <cell r="A2379" t="str">
            <v>001.18.12300</v>
          </cell>
          <cell r="B2379" t="str">
            <v>Fornecimento e instalação de torneira de pvc para tanque</v>
          </cell>
          <cell r="C2379" t="str">
            <v>UN</v>
          </cell>
          <cell r="D2379">
            <v>1</v>
          </cell>
          <cell r="E2379">
            <v>5.3003999999999998</v>
          </cell>
          <cell r="F2379">
            <v>5.3</v>
          </cell>
        </row>
        <row r="2380">
          <cell r="A2380" t="str">
            <v>001.18.12320</v>
          </cell>
          <cell r="B2380" t="str">
            <v>Fornecimento e instalação de torneira de pvc para uso geral</v>
          </cell>
          <cell r="C2380" t="str">
            <v>UN</v>
          </cell>
          <cell r="D2380">
            <v>1</v>
          </cell>
          <cell r="E2380">
            <v>4.9004000000000003</v>
          </cell>
          <cell r="F2380">
            <v>4.9000000000000004</v>
          </cell>
        </row>
        <row r="2381">
          <cell r="A2381" t="str">
            <v>001.18.12340</v>
          </cell>
          <cell r="B2381" t="str">
            <v>Fornecimento e instalação de conjunto de metais deca para lavatório incl aparelho misturador com válvula simples ref.1875 c-45 cromado linha italiana</v>
          </cell>
          <cell r="C2381" t="str">
            <v>CJ</v>
          </cell>
          <cell r="D2381">
            <v>1</v>
          </cell>
          <cell r="E2381">
            <v>234.09110000000001</v>
          </cell>
          <cell r="F2381">
            <v>234.09</v>
          </cell>
        </row>
        <row r="2382">
          <cell r="A2382" t="str">
            <v>001.18.12360</v>
          </cell>
          <cell r="B2382" t="str">
            <v>Fornecimento e instalação de conjunto de metais deca para lavatório incl aparelho misturador com válvula simples ref 1875 c-44 cromado linha gemini</v>
          </cell>
          <cell r="C2382" t="str">
            <v>CJ</v>
          </cell>
          <cell r="D2382">
            <v>1</v>
          </cell>
          <cell r="E2382">
            <v>140.8511</v>
          </cell>
          <cell r="F2382">
            <v>140.85</v>
          </cell>
        </row>
        <row r="2383">
          <cell r="A2383" t="str">
            <v>001.18.12380</v>
          </cell>
          <cell r="B2383" t="str">
            <v>Fornecimento e instalação de conjunto de metais deca para lavatório incl aparelho misturador com válvula ref.1875 c-50 cromado linha prata</v>
          </cell>
          <cell r="C2383" t="str">
            <v>CJ</v>
          </cell>
          <cell r="D2383">
            <v>1</v>
          </cell>
          <cell r="E2383">
            <v>134.25110000000001</v>
          </cell>
          <cell r="F2383">
            <v>134.25</v>
          </cell>
        </row>
        <row r="2384">
          <cell r="A2384" t="str">
            <v>001.18.12400</v>
          </cell>
          <cell r="B2384" t="str">
            <v>Fornecimento e instalação de conjunto de metais deca para bide incl aparelho misturador c/ ducha e válvula simples ref.1895 c-45 cromado linha italiana</v>
          </cell>
          <cell r="C2384" t="str">
            <v>CJ</v>
          </cell>
          <cell r="D2384">
            <v>1</v>
          </cell>
          <cell r="E2384">
            <v>299.25110000000001</v>
          </cell>
          <cell r="F2384">
            <v>299.25</v>
          </cell>
        </row>
        <row r="2385">
          <cell r="A2385" t="str">
            <v>001.18.12420</v>
          </cell>
          <cell r="B2385" t="str">
            <v>Fornecimento e instalação de conjunto de metais deca para bide incl aparelho misturador c/ ducha e válvula simples ref. 1895 c 44 cromado linha gemini</v>
          </cell>
          <cell r="C2385" t="str">
            <v>CJ</v>
          </cell>
          <cell r="D2385">
            <v>1</v>
          </cell>
          <cell r="E2385">
            <v>179.2611</v>
          </cell>
          <cell r="F2385">
            <v>179.26</v>
          </cell>
        </row>
        <row r="2386">
          <cell r="A2386" t="str">
            <v>001.18.12440</v>
          </cell>
          <cell r="B2386" t="str">
            <v>Fornecimento e instalação de conjunto de metais deca para bide incl aparelho misturador c/ ducha e válvula simples ref.1895 c-50 cromado linha prata</v>
          </cell>
          <cell r="C2386" t="str">
            <v>CJ</v>
          </cell>
          <cell r="D2386">
            <v>1</v>
          </cell>
          <cell r="E2386">
            <v>171.27109999999999</v>
          </cell>
          <cell r="F2386">
            <v>171.27</v>
          </cell>
        </row>
        <row r="2387">
          <cell r="A2387" t="str">
            <v>001.18.12460</v>
          </cell>
          <cell r="B2387" t="str">
            <v>Fornecimento e instalação de aparelho misturador para pias com bica móvel e arejador (tipo mesa) ref 1256 c-50 cromado linha prata</v>
          </cell>
          <cell r="C2387" t="str">
            <v>UN</v>
          </cell>
          <cell r="D2387">
            <v>1</v>
          </cell>
          <cell r="E2387">
            <v>213.39109999999999</v>
          </cell>
          <cell r="F2387">
            <v>213.39</v>
          </cell>
        </row>
        <row r="2388">
          <cell r="A2388" t="str">
            <v>001.18.12480</v>
          </cell>
          <cell r="B2388" t="str">
            <v>Fornecimento e instalação de aparelho misturador p/ pia com bica móvel e arejador (tipo parede) ref 1258 c-50 cromado linha prata</v>
          </cell>
          <cell r="C2388" t="str">
            <v>UN</v>
          </cell>
          <cell r="D2388">
            <v>1</v>
          </cell>
          <cell r="E2388">
            <v>213.39109999999999</v>
          </cell>
          <cell r="F2388">
            <v>213.39</v>
          </cell>
        </row>
        <row r="2389">
          <cell r="A2389" t="str">
            <v>001.18.12500</v>
          </cell>
          <cell r="B2389" t="str">
            <v>Fornecimento e instalação de aparelho misturador p/ pia com bica móvel e arejador (tipo parede) reparo para válvula hidra</v>
          </cell>
          <cell r="C2389" t="str">
            <v>CJ</v>
          </cell>
          <cell r="D2389">
            <v>1</v>
          </cell>
          <cell r="E2389">
            <v>28.473299999999998</v>
          </cell>
          <cell r="F2389">
            <v>28.47</v>
          </cell>
        </row>
        <row r="2390">
          <cell r="A2390" t="str">
            <v>001.18.12520</v>
          </cell>
          <cell r="B2390" t="str">
            <v>Fornecimento e instalação de ducha manual linha prata mod. c-50</v>
          </cell>
          <cell r="C2390" t="str">
            <v>UN</v>
          </cell>
          <cell r="D2390">
            <v>1</v>
          </cell>
          <cell r="E2390">
            <v>77.696100000000001</v>
          </cell>
          <cell r="F2390">
            <v>77.69</v>
          </cell>
        </row>
        <row r="2391">
          <cell r="A2391" t="str">
            <v>001.18.12540</v>
          </cell>
          <cell r="B2391" t="str">
            <v>Fornecimento e instalação de torneira para uso hospitalar para lavatório com comando no piso, incluindo válvula e bica cromada</v>
          </cell>
          <cell r="C2391" t="str">
            <v>UN</v>
          </cell>
          <cell r="D2391">
            <v>1</v>
          </cell>
          <cell r="E2391">
            <v>270.2405</v>
          </cell>
          <cell r="F2391">
            <v>270.24</v>
          </cell>
        </row>
        <row r="2392">
          <cell r="A2392" t="str">
            <v>001.18.12560</v>
          </cell>
          <cell r="B2392" t="str">
            <v>Fornecimento e instalação de torneira para uso hospitalar válvula para água fria, especial para laboratório, da mont lab ou similar mod wl 08 (parede)</v>
          </cell>
          <cell r="C2392" t="str">
            <v>UN</v>
          </cell>
          <cell r="D2392">
            <v>1</v>
          </cell>
          <cell r="E2392">
            <v>115.626</v>
          </cell>
          <cell r="F2392">
            <v>115.62</v>
          </cell>
        </row>
        <row r="2393">
          <cell r="A2393" t="str">
            <v>001.18.12580</v>
          </cell>
          <cell r="B2393" t="str">
            <v>Fornecimento e instalação de torneira para uso hospitalar válvula para água fria, especial para laboratório, da mont lab ou similar mod wl 07 (bica móvel)</v>
          </cell>
          <cell r="C2393" t="str">
            <v>UN</v>
          </cell>
          <cell r="D2393">
            <v>1</v>
          </cell>
          <cell r="E2393">
            <v>151.6191</v>
          </cell>
          <cell r="F2393">
            <v>151.61000000000001</v>
          </cell>
        </row>
        <row r="2394">
          <cell r="A2394" t="str">
            <v>001.18.12600</v>
          </cell>
          <cell r="B2394" t="str">
            <v>Fornecimento e instalação sistema conjugado chuveiro lava olhos acionamento instantãneo ref. wl-1cl5 da mont lab ou similar</v>
          </cell>
          <cell r="C2394" t="str">
            <v>UN</v>
          </cell>
          <cell r="D2394">
            <v>1</v>
          </cell>
          <cell r="E2394">
            <v>1422.6664000000001</v>
          </cell>
          <cell r="F2394">
            <v>1422.66</v>
          </cell>
        </row>
        <row r="2395">
          <cell r="A2395" t="str">
            <v>001.18.12620</v>
          </cell>
          <cell r="B2395" t="str">
            <v>Fornecimento e instalação de descarga automática para mictórios - montada em caixa plástica ou metálica com tampa em aço inox escovado 190x150x80 modelo ecomax c1</v>
          </cell>
          <cell r="C2395" t="str">
            <v>UN</v>
          </cell>
          <cell r="D2395">
            <v>1</v>
          </cell>
          <cell r="E2395">
            <v>52.1417</v>
          </cell>
          <cell r="F2395">
            <v>52.14</v>
          </cell>
        </row>
        <row r="2396">
          <cell r="A2396" t="str">
            <v>001.18.12640</v>
          </cell>
          <cell r="B2396" t="str">
            <v>Fornecimento e instalação de aspersor ou irrigador para jardim de metal - diamentro 3/4"</v>
          </cell>
          <cell r="C2396" t="str">
            <v>UN</v>
          </cell>
          <cell r="D2396">
            <v>1</v>
          </cell>
          <cell r="E2396">
            <v>15</v>
          </cell>
          <cell r="F2396">
            <v>15</v>
          </cell>
        </row>
        <row r="2397">
          <cell r="A2397" t="str">
            <v>001.18.12660</v>
          </cell>
          <cell r="B2397" t="str">
            <v>Tubo cpva, aquatherm - 22 mm - 3/4" em barras de 3.00 m</v>
          </cell>
          <cell r="C2397" t="str">
            <v>ML</v>
          </cell>
          <cell r="D2397">
            <v>1</v>
          </cell>
          <cell r="E2397">
            <v>8.8134999999999994</v>
          </cell>
          <cell r="F2397">
            <v>8.81</v>
          </cell>
        </row>
        <row r="2398">
          <cell r="A2398" t="str">
            <v>001.18.12680</v>
          </cell>
          <cell r="B2398" t="str">
            <v>Tubo cpva, aquatherm - 28 mm - 1" em barras de 3.00 m</v>
          </cell>
          <cell r="C2398" t="str">
            <v>ML</v>
          </cell>
          <cell r="D2398">
            <v>1</v>
          </cell>
          <cell r="E2398">
            <v>11.75</v>
          </cell>
          <cell r="F2398">
            <v>11.75</v>
          </cell>
        </row>
        <row r="2399">
          <cell r="A2399" t="str">
            <v>001.18.12700</v>
          </cell>
          <cell r="B2399" t="str">
            <v>Joelho de 90º, aquatherm - 22 mm 3/4"</v>
          </cell>
          <cell r="C2399" t="str">
            <v>UN</v>
          </cell>
          <cell r="D2399">
            <v>1</v>
          </cell>
          <cell r="E2399">
            <v>3.6526999999999998</v>
          </cell>
          <cell r="F2399">
            <v>3.65</v>
          </cell>
        </row>
        <row r="2400">
          <cell r="A2400" t="str">
            <v>001.18.12720</v>
          </cell>
          <cell r="B2400" t="str">
            <v>Joelho de 90º, aquatherm - 28 mm 1"</v>
          </cell>
          <cell r="C2400" t="str">
            <v>UN</v>
          </cell>
          <cell r="D2400">
            <v>1</v>
          </cell>
          <cell r="E2400">
            <v>5.7949000000000002</v>
          </cell>
          <cell r="F2400">
            <v>5.79</v>
          </cell>
        </row>
        <row r="2401">
          <cell r="A2401" t="str">
            <v>001.18.12740</v>
          </cell>
          <cell r="B2401" t="str">
            <v>Tee de 90º, aquatherm - 22 mm - 3/4 "</v>
          </cell>
          <cell r="C2401" t="str">
            <v>UN</v>
          </cell>
          <cell r="D2401">
            <v>1</v>
          </cell>
          <cell r="E2401">
            <v>3.9249000000000001</v>
          </cell>
          <cell r="F2401">
            <v>3.92</v>
          </cell>
        </row>
        <row r="2402">
          <cell r="A2402" t="str">
            <v>001.18.12760</v>
          </cell>
          <cell r="B2402" t="str">
            <v>Tee de 90º, aquatherm 28 mm - 1"</v>
          </cell>
          <cell r="C2402" t="str">
            <v>UN</v>
          </cell>
          <cell r="D2402">
            <v>1</v>
          </cell>
          <cell r="E2402">
            <v>5.7873999999999999</v>
          </cell>
          <cell r="F2402">
            <v>5.78</v>
          </cell>
        </row>
        <row r="2403">
          <cell r="A2403" t="str">
            <v>001.18.12780</v>
          </cell>
          <cell r="B2403" t="str">
            <v>Conector aquatherm - 28 mm - 1"</v>
          </cell>
          <cell r="C2403" t="str">
            <v>UN</v>
          </cell>
          <cell r="D2403">
            <v>1</v>
          </cell>
          <cell r="E2403">
            <v>8.9191000000000003</v>
          </cell>
          <cell r="F2403">
            <v>8.91</v>
          </cell>
        </row>
        <row r="2404">
          <cell r="A2404" t="str">
            <v>001.18.12800</v>
          </cell>
          <cell r="B2404" t="str">
            <v>Fornecimento e instalação de louça sanitária composto por bacia, lavatório com coluna da linha ravena deca ou similar inclusive assento ap oo nas cores normais</v>
          </cell>
          <cell r="C2404" t="str">
            <v>CJ</v>
          </cell>
          <cell r="D2404">
            <v>1</v>
          </cell>
          <cell r="E2404">
            <v>289.69229999999999</v>
          </cell>
          <cell r="F2404">
            <v>289.69</v>
          </cell>
        </row>
        <row r="2405">
          <cell r="A2405" t="str">
            <v>001.18.12820</v>
          </cell>
          <cell r="B2405" t="str">
            <v>Fornecimento e instalação de bacia santária de louça ravena deca ou similar na cor normal inclusive acessorios de fixacao</v>
          </cell>
          <cell r="C2405" t="str">
            <v>UN</v>
          </cell>
          <cell r="D2405">
            <v>1</v>
          </cell>
          <cell r="E2405">
            <v>111.0167</v>
          </cell>
          <cell r="F2405">
            <v>111.01</v>
          </cell>
        </row>
        <row r="2406">
          <cell r="A2406" t="str">
            <v>001.18.12840</v>
          </cell>
          <cell r="B2406" t="str">
            <v>Fornecimento e instalação de assento plastico p/ vaso sanitario, "astra" ou similar</v>
          </cell>
          <cell r="C2406" t="str">
            <v>UN</v>
          </cell>
          <cell r="D2406">
            <v>1</v>
          </cell>
          <cell r="E2406">
            <v>15.071099999999999</v>
          </cell>
          <cell r="F2406">
            <v>15.07</v>
          </cell>
        </row>
        <row r="2407">
          <cell r="A2407" t="str">
            <v>001.18.12860</v>
          </cell>
          <cell r="B2407" t="str">
            <v>Fornecimento e instalação de assento celite mondiale - 090 gelo polar</v>
          </cell>
          <cell r="C2407" t="str">
            <v>UN</v>
          </cell>
          <cell r="D2407">
            <v>1</v>
          </cell>
          <cell r="E2407">
            <v>118.7711</v>
          </cell>
          <cell r="F2407">
            <v>118.77</v>
          </cell>
        </row>
        <row r="2408">
          <cell r="A2408" t="str">
            <v>001.18.12880</v>
          </cell>
          <cell r="B2408" t="str">
            <v>Fornecimento e instalação de assento azalia - celite</v>
          </cell>
          <cell r="C2408" t="str">
            <v>UN</v>
          </cell>
          <cell r="D2408">
            <v>1</v>
          </cell>
          <cell r="E2408">
            <v>28.101099999999999</v>
          </cell>
          <cell r="F2408">
            <v>28.1</v>
          </cell>
        </row>
        <row r="2409">
          <cell r="A2409" t="str">
            <v>001.18.12900</v>
          </cell>
          <cell r="B2409" t="str">
            <v>Fornecimento e instalação de caixa de descarga para acoplar em bacia sanitaria</v>
          </cell>
          <cell r="C2409" t="str">
            <v>UN</v>
          </cell>
          <cell r="D2409">
            <v>1</v>
          </cell>
          <cell r="E2409">
            <v>110.68510000000001</v>
          </cell>
          <cell r="F2409">
            <v>110.68</v>
          </cell>
        </row>
        <row r="2410">
          <cell r="A2410" t="str">
            <v>001.18.12920</v>
          </cell>
          <cell r="B2410" t="str">
            <v>Fornecimento e instalação de tampo em aco inox, para expurgo - 40x40 cm</v>
          </cell>
          <cell r="C2410" t="str">
            <v>UN</v>
          </cell>
          <cell r="D2410">
            <v>1</v>
          </cell>
          <cell r="E2410">
            <v>53.1066</v>
          </cell>
          <cell r="F2410">
            <v>53.1</v>
          </cell>
        </row>
        <row r="2411">
          <cell r="A2411" t="str">
            <v>001.18.12940</v>
          </cell>
          <cell r="B2411" t="str">
            <v>Fornecimento e instalação de bidê de louça linha ravena deca ou similar na cor normal inclusive acessórios de fixação</v>
          </cell>
          <cell r="C2411" t="str">
            <v>UN</v>
          </cell>
          <cell r="D2411">
            <v>1</v>
          </cell>
          <cell r="E2411">
            <v>80.653300000000002</v>
          </cell>
          <cell r="F2411">
            <v>80.650000000000006</v>
          </cell>
        </row>
        <row r="2412">
          <cell r="A2412" t="str">
            <v>001.18.12960</v>
          </cell>
          <cell r="B2412" t="str">
            <v>Fornecimento e instalação de bidê de louça branca inclusive acessórios de fixação</v>
          </cell>
          <cell r="C2412" t="str">
            <v>UN</v>
          </cell>
          <cell r="D2412">
            <v>1</v>
          </cell>
          <cell r="E2412">
            <v>69.533299999999997</v>
          </cell>
          <cell r="F2412">
            <v>69.53</v>
          </cell>
        </row>
        <row r="2413">
          <cell r="A2413" t="str">
            <v>001.18.12980</v>
          </cell>
          <cell r="B2413" t="str">
            <v>Fornecimento e instalação de lavatório c/ coluna mondiale - azalia - celite</v>
          </cell>
          <cell r="C2413" t="str">
            <v>UN</v>
          </cell>
          <cell r="D2413">
            <v>1</v>
          </cell>
          <cell r="E2413">
            <v>135.83330000000001</v>
          </cell>
          <cell r="F2413">
            <v>135.83000000000001</v>
          </cell>
        </row>
        <row r="2414">
          <cell r="A2414" t="str">
            <v>001.18.13000</v>
          </cell>
          <cell r="B2414" t="str">
            <v>Fornecimento e instalação de lavatório de plastico</v>
          </cell>
          <cell r="C2414" t="str">
            <v>UN</v>
          </cell>
          <cell r="D2414">
            <v>1</v>
          </cell>
          <cell r="E2414">
            <v>35.153300000000002</v>
          </cell>
          <cell r="F2414">
            <v>35.15</v>
          </cell>
        </row>
        <row r="2415">
          <cell r="A2415" t="str">
            <v>001.18.13020</v>
          </cell>
          <cell r="B2415" t="str">
            <v>Fornecimento e instalação de lavatório de louça l. ravena deca ou similar c/ col. na cor normal inclusive acessórios de fixação</v>
          </cell>
          <cell r="C2415" t="str">
            <v>UN</v>
          </cell>
          <cell r="D2415">
            <v>1</v>
          </cell>
          <cell r="E2415">
            <v>97.803299999999993</v>
          </cell>
          <cell r="F2415">
            <v>97.8</v>
          </cell>
        </row>
        <row r="2416">
          <cell r="A2416" t="str">
            <v>001.18.13040</v>
          </cell>
          <cell r="B2416" t="str">
            <v>Fornecimento e instalação de lavatório de louça ravena deca ou similar s/ coluna na cor normal inclusive acessorios de fixacao</v>
          </cell>
          <cell r="C2416" t="str">
            <v>UN</v>
          </cell>
          <cell r="D2416">
            <v>1</v>
          </cell>
          <cell r="E2416">
            <v>63.103299999999997</v>
          </cell>
          <cell r="F2416">
            <v>63.1</v>
          </cell>
        </row>
        <row r="2417">
          <cell r="A2417" t="str">
            <v>001.18.13060</v>
          </cell>
          <cell r="B2417" t="str">
            <v>Fornecimento e instalação de louça branca com coluna de primeira inclusive acessórios de fixação</v>
          </cell>
          <cell r="C2417" t="str">
            <v>UN</v>
          </cell>
          <cell r="D2417">
            <v>1</v>
          </cell>
          <cell r="E2417">
            <v>69.2333</v>
          </cell>
          <cell r="F2417">
            <v>69.23</v>
          </cell>
        </row>
        <row r="2418">
          <cell r="A2418" t="str">
            <v>001.18.13080</v>
          </cell>
          <cell r="B2418" t="str">
            <v>Fornecimento e instalação de lavatório de louça branca sem coluna de primeira inclusive acessórios de fixação</v>
          </cell>
          <cell r="C2418" t="str">
            <v>UN</v>
          </cell>
          <cell r="D2418">
            <v>1</v>
          </cell>
          <cell r="E2418">
            <v>46.023299999999999</v>
          </cell>
          <cell r="F2418">
            <v>46.02</v>
          </cell>
        </row>
        <row r="2419">
          <cell r="A2419" t="str">
            <v>001.18.13100</v>
          </cell>
          <cell r="B2419" t="str">
            <v>Fornecimento e instalação de cuba de sobrepor mod. l 35 da deca</v>
          </cell>
          <cell r="C2419" t="str">
            <v>UN</v>
          </cell>
          <cell r="D2419">
            <v>1</v>
          </cell>
          <cell r="E2419">
            <v>84.743300000000005</v>
          </cell>
          <cell r="F2419">
            <v>84.74</v>
          </cell>
        </row>
        <row r="2420">
          <cell r="A2420" t="str">
            <v>001.18.13120</v>
          </cell>
          <cell r="B2420" t="str">
            <v>Fornecimento e instalação de cuba de embutir(oval)mod.l.33</v>
          </cell>
          <cell r="C2420" t="str">
            <v>UN</v>
          </cell>
          <cell r="D2420">
            <v>1</v>
          </cell>
          <cell r="E2420">
            <v>53.3733</v>
          </cell>
          <cell r="F2420">
            <v>53.37</v>
          </cell>
        </row>
        <row r="2421">
          <cell r="A2421" t="str">
            <v>001.18.13140</v>
          </cell>
          <cell r="B2421" t="str">
            <v>Fornecimento e instalação de louça branca de primeira modelo m 712 com sifão integrado da deca ou similar, inclusive acessorios de fixacao</v>
          </cell>
          <cell r="C2421" t="str">
            <v>UN</v>
          </cell>
          <cell r="D2421">
            <v>1</v>
          </cell>
          <cell r="E2421">
            <v>121.5333</v>
          </cell>
          <cell r="F2421">
            <v>121.53</v>
          </cell>
        </row>
        <row r="2422">
          <cell r="A2422" t="str">
            <v>001.18.13160</v>
          </cell>
          <cell r="B2422" t="str">
            <v>Fornecimento e instalação de mictório de aço inoxidável de 1.20 m inclusive acessórios de fixação</v>
          </cell>
          <cell r="C2422" t="str">
            <v>UN</v>
          </cell>
          <cell r="D2422">
            <v>1</v>
          </cell>
          <cell r="E2422">
            <v>370.77659999999997</v>
          </cell>
          <cell r="F2422">
            <v>370.77</v>
          </cell>
        </row>
        <row r="2423">
          <cell r="A2423" t="str">
            <v>001.18.13180</v>
          </cell>
          <cell r="B2423" t="str">
            <v>Fornecimento e instalação de bacia sanitária modelo ravena com cx. acoplada</v>
          </cell>
          <cell r="C2423" t="str">
            <v>UN</v>
          </cell>
          <cell r="D2423">
            <v>1</v>
          </cell>
          <cell r="E2423">
            <v>176.2099</v>
          </cell>
          <cell r="F2423">
            <v>176.2</v>
          </cell>
        </row>
        <row r="2424">
          <cell r="A2424" t="str">
            <v>001.18.13200</v>
          </cell>
          <cell r="B2424" t="str">
            <v>Fornecimento e instalação de bacia sanitária modelo vogue  com cx. acoplada</v>
          </cell>
          <cell r="C2424" t="str">
            <v>UN</v>
          </cell>
          <cell r="D2424">
            <v>1</v>
          </cell>
          <cell r="E2424">
            <v>176.2099</v>
          </cell>
          <cell r="F2424">
            <v>176.2</v>
          </cell>
        </row>
        <row r="2425">
          <cell r="A2425" t="str">
            <v>001.18.13220</v>
          </cell>
          <cell r="B2425" t="str">
            <v>Fornecimento e instalação de bacia sanitária de louça - celite mondiale marfim - incl. acessório para fixação</v>
          </cell>
          <cell r="C2425" t="str">
            <v>UN</v>
          </cell>
          <cell r="D2425">
            <v>1</v>
          </cell>
          <cell r="E2425">
            <v>121.3717</v>
          </cell>
          <cell r="F2425">
            <v>121.37</v>
          </cell>
        </row>
        <row r="2426">
          <cell r="A2426" t="str">
            <v>001.18.13240</v>
          </cell>
          <cell r="B2426" t="str">
            <v>Fornecimento e instalação de bacia sanitária de louça - celite azalia com acessórios</v>
          </cell>
          <cell r="C2426" t="str">
            <v>UN</v>
          </cell>
          <cell r="D2426">
            <v>1</v>
          </cell>
          <cell r="E2426">
            <v>93.091700000000003</v>
          </cell>
          <cell r="F2426">
            <v>93.09</v>
          </cell>
        </row>
        <row r="2427">
          <cell r="A2427" t="str">
            <v>001.18.13260</v>
          </cell>
          <cell r="B2427" t="str">
            <v>Fornecimento e instalação de porta papel de louça  com rolete</v>
          </cell>
          <cell r="C2427" t="str">
            <v>UN</v>
          </cell>
          <cell r="D2427">
            <v>1</v>
          </cell>
          <cell r="E2427">
            <v>20.117999999999999</v>
          </cell>
          <cell r="F2427">
            <v>20.11</v>
          </cell>
        </row>
        <row r="2428">
          <cell r="A2428" t="str">
            <v>001.18.13280</v>
          </cell>
          <cell r="B2428" t="str">
            <v>Fornecimento e instalação de saboneteira de louça de primeira sem alça</v>
          </cell>
          <cell r="C2428" t="str">
            <v>UN</v>
          </cell>
          <cell r="D2428">
            <v>1</v>
          </cell>
          <cell r="E2428">
            <v>19.949100000000001</v>
          </cell>
          <cell r="F2428">
            <v>19.940000000000001</v>
          </cell>
        </row>
        <row r="2429">
          <cell r="A2429" t="str">
            <v>001.18.13300</v>
          </cell>
          <cell r="B2429" t="str">
            <v>Fornecimento e instalação de porta toalha de louça tipo cabide simples</v>
          </cell>
          <cell r="C2429" t="str">
            <v>UN</v>
          </cell>
          <cell r="D2429">
            <v>1</v>
          </cell>
          <cell r="E2429">
            <v>13.8308</v>
          </cell>
          <cell r="F2429">
            <v>13.83</v>
          </cell>
        </row>
        <row r="2430">
          <cell r="A2430" t="str">
            <v>001.18.13320</v>
          </cell>
          <cell r="B2430" t="str">
            <v>Fornecimento e instalação de cabide de louça simples - celite</v>
          </cell>
          <cell r="C2430" t="str">
            <v>UND</v>
          </cell>
          <cell r="D2430">
            <v>1</v>
          </cell>
          <cell r="E2430">
            <v>33.294699999999999</v>
          </cell>
          <cell r="F2430">
            <v>33.29</v>
          </cell>
        </row>
        <row r="2431">
          <cell r="A2431" t="str">
            <v>001.18.13340</v>
          </cell>
          <cell r="B2431" t="str">
            <v>Fornecimento e instalação de porta toalha de louça c/ barra de plástico</v>
          </cell>
          <cell r="C2431" t="str">
            <v>UN</v>
          </cell>
          <cell r="D2431">
            <v>1</v>
          </cell>
          <cell r="E2431">
            <v>28.521699999999999</v>
          </cell>
          <cell r="F2431">
            <v>28.52</v>
          </cell>
        </row>
        <row r="2432">
          <cell r="A2432" t="str">
            <v>001.18.13360</v>
          </cell>
          <cell r="B2432" t="str">
            <v>Fornecimento e instalação de saboneteira para sabão líquido marca lalekla ou similar</v>
          </cell>
          <cell r="C2432" t="str">
            <v>UN</v>
          </cell>
          <cell r="D2432">
            <v>1</v>
          </cell>
          <cell r="E2432">
            <v>24.956600000000002</v>
          </cell>
          <cell r="F2432">
            <v>24.95</v>
          </cell>
        </row>
        <row r="2433">
          <cell r="A2433" t="str">
            <v>001.18.13380</v>
          </cell>
          <cell r="B2433" t="str">
            <v>Fornecimento e instalação de porta toalha metálica para papel marca lalekla ou similar</v>
          </cell>
          <cell r="C2433" t="str">
            <v>UN</v>
          </cell>
          <cell r="D2433">
            <v>1</v>
          </cell>
          <cell r="E2433">
            <v>31.926600000000001</v>
          </cell>
          <cell r="F2433">
            <v>31.92</v>
          </cell>
        </row>
        <row r="2434">
          <cell r="A2434" t="str">
            <v>001.18.13400</v>
          </cell>
          <cell r="B2434" t="str">
            <v>Fornecimento e instalação de porta papel de metal cromado, fixado com bucha e parafuso</v>
          </cell>
          <cell r="C2434" t="str">
            <v>UN</v>
          </cell>
          <cell r="D2434">
            <v>1</v>
          </cell>
          <cell r="E2434">
            <v>13.4199</v>
          </cell>
          <cell r="F2434">
            <v>13.41</v>
          </cell>
        </row>
        <row r="2435">
          <cell r="A2435" t="str">
            <v>001.18.13420</v>
          </cell>
          <cell r="B2435" t="str">
            <v>Fornecimento e instalação de saboneteira de metal cromado, fixada com bucha e parafuso</v>
          </cell>
          <cell r="C2435" t="str">
            <v>UN</v>
          </cell>
          <cell r="D2435">
            <v>1</v>
          </cell>
          <cell r="E2435">
            <v>10.1099</v>
          </cell>
          <cell r="F2435">
            <v>10.1</v>
          </cell>
        </row>
        <row r="2436">
          <cell r="A2436" t="str">
            <v>001.18.13440</v>
          </cell>
          <cell r="B2436" t="str">
            <v>Fornecimento e instalação de cabide de metal cromado, fixado com bucha e parafuso</v>
          </cell>
          <cell r="C2436" t="str">
            <v>UN</v>
          </cell>
          <cell r="D2436">
            <v>1</v>
          </cell>
          <cell r="E2436">
            <v>16.189900000000002</v>
          </cell>
          <cell r="F2436">
            <v>16.18</v>
          </cell>
        </row>
        <row r="2437">
          <cell r="A2437" t="str">
            <v>001.18.13460</v>
          </cell>
          <cell r="B2437" t="str">
            <v>Fornecimento e instalação  de espelho para lavatorio com moldura simples e proteção de madeira na parte não espelhada dimensão 0.50 x 0.60 m</v>
          </cell>
          <cell r="C2437" t="str">
            <v>UN</v>
          </cell>
          <cell r="D2437">
            <v>1</v>
          </cell>
          <cell r="E2437">
            <v>37.387099999999997</v>
          </cell>
          <cell r="F2437">
            <v>37.380000000000003</v>
          </cell>
        </row>
        <row r="2438">
          <cell r="A2438" t="str">
            <v>001.18.13480</v>
          </cell>
          <cell r="B2438" t="str">
            <v>Fornecimento e instalação de espelho  para lavatório com moldura simples e proteção de madeira na parte não espelhada dim. 1.50 x 0.60 m</v>
          </cell>
          <cell r="C2438" t="str">
            <v>UN</v>
          </cell>
          <cell r="D2438">
            <v>1</v>
          </cell>
          <cell r="E2438">
            <v>50.143999999999998</v>
          </cell>
          <cell r="F2438">
            <v>50.14</v>
          </cell>
        </row>
        <row r="2439">
          <cell r="A2439" t="str">
            <v>001.18.13500</v>
          </cell>
          <cell r="B2439" t="str">
            <v>Fornecimento e instalação de porta papel de louça c/ rolete - celite</v>
          </cell>
          <cell r="C2439" t="str">
            <v>UN</v>
          </cell>
          <cell r="D2439">
            <v>1</v>
          </cell>
          <cell r="E2439">
            <v>28.521699999999999</v>
          </cell>
          <cell r="F2439">
            <v>28.52</v>
          </cell>
        </row>
        <row r="2440">
          <cell r="A2440" t="str">
            <v>001.18.13520</v>
          </cell>
          <cell r="B2440" t="str">
            <v>Fornecimento e instalação de porta papel de louça c/ rolete elegant - celite</v>
          </cell>
          <cell r="C2440" t="str">
            <v>UN</v>
          </cell>
          <cell r="D2440">
            <v>1</v>
          </cell>
          <cell r="E2440">
            <v>34.911700000000003</v>
          </cell>
          <cell r="F2440">
            <v>34.909999999999997</v>
          </cell>
        </row>
        <row r="2441">
          <cell r="A2441" t="str">
            <v>001.18.13540</v>
          </cell>
          <cell r="B2441" t="str">
            <v>Fornecimento e instalação de toalheiro - celite - argola</v>
          </cell>
          <cell r="C2441" t="str">
            <v>UN</v>
          </cell>
          <cell r="D2441">
            <v>1</v>
          </cell>
          <cell r="E2441">
            <v>26.110800000000001</v>
          </cell>
          <cell r="F2441">
            <v>26.11</v>
          </cell>
        </row>
        <row r="2442">
          <cell r="A2442" t="str">
            <v>001.18.13560</v>
          </cell>
          <cell r="B2442" t="str">
            <v>Fornecimento e instalação de chuveiro de pvc branco n. 1 da cipla ou similar</v>
          </cell>
          <cell r="C2442" t="str">
            <v>UN</v>
          </cell>
          <cell r="D2442">
            <v>1</v>
          </cell>
          <cell r="E2442">
            <v>7.4058999999999999</v>
          </cell>
          <cell r="F2442">
            <v>7.4</v>
          </cell>
        </row>
        <row r="2443">
          <cell r="A2443" t="str">
            <v>001.18.13580</v>
          </cell>
          <cell r="B2443" t="str">
            <v>Fornecimento e instalação de chuveiro de pvc cromado n. 2 da cipla ou similar</v>
          </cell>
          <cell r="C2443" t="str">
            <v>UN</v>
          </cell>
          <cell r="D2443">
            <v>1</v>
          </cell>
          <cell r="E2443">
            <v>15.0959</v>
          </cell>
          <cell r="F2443">
            <v>15.09</v>
          </cell>
        </row>
        <row r="2444">
          <cell r="A2444" t="str">
            <v>001.18.13600</v>
          </cell>
          <cell r="B2444" t="str">
            <v>Fornecimento e instalação de chuveiro de luxo com articulacao cromada ref. 1994 deca ou similar 1/2 pol</v>
          </cell>
          <cell r="C2444" t="str">
            <v>UN</v>
          </cell>
          <cell r="D2444">
            <v>1</v>
          </cell>
          <cell r="E2444">
            <v>148.01929999999999</v>
          </cell>
          <cell r="F2444">
            <v>148.01</v>
          </cell>
        </row>
        <row r="2445">
          <cell r="A2445" t="str">
            <v>001.18.13620</v>
          </cell>
          <cell r="B2445" t="str">
            <v>Fornecimento e instalação de chuveiro simples com articulacao cromada ref. 1995 deca ou similar 1/2 pol</v>
          </cell>
          <cell r="C2445" t="str">
            <v>UN</v>
          </cell>
          <cell r="D2445">
            <v>1</v>
          </cell>
          <cell r="E2445">
            <v>109.0193</v>
          </cell>
          <cell r="F2445">
            <v>109.01</v>
          </cell>
        </row>
        <row r="2446">
          <cell r="A2446" t="str">
            <v>001.18.13640</v>
          </cell>
          <cell r="B2446" t="str">
            <v>Fornecimento e instalação de chuveiro eletrico para 2500 w / 220 v lorenzetti ou similar</v>
          </cell>
          <cell r="C2446" t="str">
            <v>UN</v>
          </cell>
          <cell r="D2446">
            <v>1</v>
          </cell>
          <cell r="E2446">
            <v>98.663200000000003</v>
          </cell>
          <cell r="F2446">
            <v>98.66</v>
          </cell>
        </row>
        <row r="2447">
          <cell r="A2447" t="str">
            <v>001.18.13660</v>
          </cell>
          <cell r="B2447" t="str">
            <v>Fornecimento e instalação de ducha de pvc cromado articulavel 1/2 pol cipla ou similar</v>
          </cell>
          <cell r="C2447" t="str">
            <v>UN</v>
          </cell>
          <cell r="D2447">
            <v>1</v>
          </cell>
          <cell r="E2447">
            <v>7.4058999999999999</v>
          </cell>
          <cell r="F2447">
            <v>7.4</v>
          </cell>
        </row>
        <row r="2448">
          <cell r="A2448" t="str">
            <v>001.18.13680</v>
          </cell>
          <cell r="B2448" t="str">
            <v>Fornecimento e instalação de ducha ss corona com 3 temperaturas</v>
          </cell>
          <cell r="C2448" t="str">
            <v>UN</v>
          </cell>
          <cell r="D2448">
            <v>1</v>
          </cell>
          <cell r="E2448">
            <v>27.713200000000001</v>
          </cell>
          <cell r="F2448">
            <v>27.71</v>
          </cell>
        </row>
        <row r="2449">
          <cell r="A2449" t="str">
            <v>001.18.13700</v>
          </cell>
          <cell r="B2449" t="str">
            <v>Fornecimento e instalação de cuba de aço inox inclusive válvula americana n.1 - 46.5 x 31 x 15 cm</v>
          </cell>
          <cell r="C2449" t="str">
            <v>UN</v>
          </cell>
          <cell r="D2449">
            <v>1</v>
          </cell>
          <cell r="E2449">
            <v>102.1066</v>
          </cell>
          <cell r="F2449">
            <v>102.1</v>
          </cell>
        </row>
        <row r="2450">
          <cell r="A2450" t="str">
            <v>001.18.13720</v>
          </cell>
          <cell r="B2450" t="str">
            <v>Fornecimento e instalação de cuba de aço inox inclusive válvula americana n.2 - 56.0 x 33.5 x 15 cm</v>
          </cell>
          <cell r="C2450" t="str">
            <v>UN</v>
          </cell>
          <cell r="D2450">
            <v>1</v>
          </cell>
          <cell r="E2450">
            <v>118.1066</v>
          </cell>
          <cell r="F2450">
            <v>118.1</v>
          </cell>
        </row>
        <row r="2451">
          <cell r="A2451" t="str">
            <v>001.18.13740</v>
          </cell>
          <cell r="B2451" t="str">
            <v>Forneicmento e instalação de cuba de aço inox inclusive válvula americana - 40x40x20 cm</v>
          </cell>
          <cell r="C2451" t="str">
            <v>UN</v>
          </cell>
          <cell r="D2451">
            <v>1</v>
          </cell>
          <cell r="E2451">
            <v>46.061900000000001</v>
          </cell>
          <cell r="F2451">
            <v>46.06</v>
          </cell>
        </row>
        <row r="2452">
          <cell r="A2452" t="str">
            <v>001.18.13760</v>
          </cell>
          <cell r="B2452" t="str">
            <v>Fornecimento e instalação de cuba de aço inox inclusive válvula americana dupla 82 x 34 x 15 cm</v>
          </cell>
          <cell r="C2452" t="str">
            <v>UN</v>
          </cell>
          <cell r="D2452">
            <v>1</v>
          </cell>
          <cell r="E2452">
            <v>114.8351</v>
          </cell>
          <cell r="F2452">
            <v>114.83</v>
          </cell>
        </row>
        <row r="2453">
          <cell r="A2453" t="str">
            <v>001.18.13780</v>
          </cell>
          <cell r="B2453" t="str">
            <v>Fornecimento e instalação de filtro de pressão tipo salus ou similar</v>
          </cell>
          <cell r="C2453" t="str">
            <v>UN</v>
          </cell>
          <cell r="D2453">
            <v>1</v>
          </cell>
          <cell r="E2453">
            <v>16.110199999999999</v>
          </cell>
          <cell r="F2453">
            <v>16.11</v>
          </cell>
        </row>
        <row r="2454">
          <cell r="A2454" t="str">
            <v>001.18.13800</v>
          </cell>
          <cell r="B2454" t="str">
            <v>Fornecimento e instalação de tanque para lavar roupa pré-moldado de concreto modelo simples dim. 60 x 60 cm</v>
          </cell>
          <cell r="C2454" t="str">
            <v>UN</v>
          </cell>
          <cell r="D2454">
            <v>1</v>
          </cell>
          <cell r="E2454">
            <v>37.123199999999997</v>
          </cell>
          <cell r="F2454">
            <v>37.119999999999997</v>
          </cell>
        </row>
        <row r="2455">
          <cell r="A2455" t="str">
            <v>001.18.13820</v>
          </cell>
          <cell r="B2455" t="str">
            <v>Fornecimento e instalação de tanque para lavar roupa pre-moldado de concreto, 3 cubas, dim. 0,60x1,80m</v>
          </cell>
          <cell r="C2455" t="str">
            <v>UN</v>
          </cell>
          <cell r="D2455">
            <v>1</v>
          </cell>
          <cell r="E2455">
            <v>62.556899999999999</v>
          </cell>
          <cell r="F2455">
            <v>62.55</v>
          </cell>
        </row>
        <row r="2456">
          <cell r="A2456" t="str">
            <v>001.18.13840</v>
          </cell>
          <cell r="B2456" t="str">
            <v>Fornecimento e instalação de tanque para lavar roupa de louca branca tamanho médio com coluna</v>
          </cell>
          <cell r="C2456" t="str">
            <v>UN</v>
          </cell>
          <cell r="D2456">
            <v>1</v>
          </cell>
          <cell r="E2456">
            <v>180.03200000000001</v>
          </cell>
          <cell r="F2456">
            <v>180.03</v>
          </cell>
        </row>
        <row r="2457">
          <cell r="A2457" t="str">
            <v>001.18.13860</v>
          </cell>
          <cell r="B2457" t="str">
            <v>Fornecimento e instalação de tanque para lavar roupa de louca branca tamanho médio sem coluna</v>
          </cell>
          <cell r="C2457" t="str">
            <v>UN</v>
          </cell>
          <cell r="D2457">
            <v>1</v>
          </cell>
          <cell r="E2457">
            <v>149.43199999999999</v>
          </cell>
          <cell r="F2457">
            <v>149.43</v>
          </cell>
        </row>
        <row r="2458">
          <cell r="A2458" t="str">
            <v>001.18.13880</v>
          </cell>
          <cell r="B2458" t="str">
            <v>Fornecimento e instalação de tanque - celite - medio branco - c/ coluna r-002.05 c/ válvula</v>
          </cell>
          <cell r="C2458" t="str">
            <v>UN</v>
          </cell>
          <cell r="D2458">
            <v>1</v>
          </cell>
          <cell r="E2458">
            <v>144.3432</v>
          </cell>
          <cell r="F2458">
            <v>144.34</v>
          </cell>
        </row>
        <row r="2459">
          <cell r="A2459" t="str">
            <v>001.18.13900</v>
          </cell>
          <cell r="B2459" t="str">
            <v>Fornecimento e instalação de tanque decoralite simples - tam-03 - c/ valvula</v>
          </cell>
          <cell r="C2459" t="str">
            <v>UN</v>
          </cell>
          <cell r="D2459">
            <v>1</v>
          </cell>
          <cell r="E2459">
            <v>181.84530000000001</v>
          </cell>
          <cell r="F2459">
            <v>181.84</v>
          </cell>
        </row>
        <row r="2460">
          <cell r="A2460" t="str">
            <v>001.18.13920</v>
          </cell>
          <cell r="B2460" t="str">
            <v>Fornecimento e instalação de tanque de plástico - pequeno</v>
          </cell>
          <cell r="C2460" t="str">
            <v>UN</v>
          </cell>
          <cell r="D2460">
            <v>1</v>
          </cell>
          <cell r="E2460">
            <v>36.073300000000003</v>
          </cell>
          <cell r="F2460">
            <v>36.07</v>
          </cell>
        </row>
        <row r="2461">
          <cell r="A2461" t="str">
            <v>001.18.13940</v>
          </cell>
          <cell r="B2461" t="str">
            <v>Fornecimento e instalação de bebedouro -mictório - lavatório tipo cocho conforme det. num.11 - a do dop</v>
          </cell>
          <cell r="C2461" t="str">
            <v>ML</v>
          </cell>
          <cell r="D2461">
            <v>1</v>
          </cell>
          <cell r="E2461">
            <v>66.138499999999993</v>
          </cell>
          <cell r="F2461">
            <v>66.13</v>
          </cell>
        </row>
        <row r="2462">
          <cell r="A2462" t="str">
            <v>001.18.13960</v>
          </cell>
          <cell r="B2462" t="str">
            <v>Fornecimento e instalação de bebedouro elétrico elege de 40 litros</v>
          </cell>
          <cell r="C2462" t="str">
            <v>UN</v>
          </cell>
          <cell r="D2462">
            <v>1</v>
          </cell>
          <cell r="E2462">
            <v>493.88659999999999</v>
          </cell>
          <cell r="F2462">
            <v>493.88</v>
          </cell>
        </row>
        <row r="2463">
          <cell r="A2463" t="str">
            <v>001.18.13980</v>
          </cell>
          <cell r="B2463" t="str">
            <v>Fornecimento e instalação de bebedouro elétrico com filtro interno mod. bvi 040 ( 40 litros )</v>
          </cell>
          <cell r="C2463" t="str">
            <v>UN</v>
          </cell>
          <cell r="D2463">
            <v>1</v>
          </cell>
          <cell r="E2463">
            <v>703.23659999999995</v>
          </cell>
          <cell r="F2463">
            <v>703.23</v>
          </cell>
        </row>
        <row r="2464">
          <cell r="A2464" t="str">
            <v>001.18.14000</v>
          </cell>
          <cell r="B2464" t="str">
            <v>Fornecimento e instalação de bebedouro elétrico com filtro interno mod. bvi 080 ( 80 litros )</v>
          </cell>
          <cell r="C2464" t="str">
            <v>UN</v>
          </cell>
          <cell r="D2464">
            <v>1</v>
          </cell>
          <cell r="E2464">
            <v>868.23659999999995</v>
          </cell>
          <cell r="F2464">
            <v>868.23</v>
          </cell>
        </row>
        <row r="2465">
          <cell r="A2465" t="str">
            <v>001.18.14020</v>
          </cell>
          <cell r="B2465" t="str">
            <v>Tubo de ferro fundido tipo esgoto com ponta e bolsa 50 mm</v>
          </cell>
          <cell r="C2465" t="str">
            <v>ML</v>
          </cell>
          <cell r="D2465">
            <v>1</v>
          </cell>
          <cell r="E2465">
            <v>30.222000000000001</v>
          </cell>
          <cell r="F2465">
            <v>30.22</v>
          </cell>
        </row>
        <row r="2466">
          <cell r="A2466" t="str">
            <v>001.18.14040</v>
          </cell>
          <cell r="B2466" t="str">
            <v>Fornecimento e instalação de tubo de pvc rígido cor branca com ponta e bolsa em barra de 6 m diâmetro 100 mm</v>
          </cell>
          <cell r="C2466" t="str">
            <v>ML</v>
          </cell>
          <cell r="D2466">
            <v>1</v>
          </cell>
          <cell r="E2466">
            <v>8.6328999999999994</v>
          </cell>
          <cell r="F2466">
            <v>8.6300000000000008</v>
          </cell>
        </row>
        <row r="2467">
          <cell r="A2467" t="str">
            <v>001.18.14060</v>
          </cell>
          <cell r="B2467" t="str">
            <v>Fornecimento e instalação de tubo de pvc rígido cor branca com ponta e bolsa em barra de 6 m diâmetro 75 mm</v>
          </cell>
          <cell r="C2467" t="str">
            <v>ML</v>
          </cell>
          <cell r="D2467">
            <v>1</v>
          </cell>
          <cell r="E2467">
            <v>9.0402000000000005</v>
          </cell>
          <cell r="F2467">
            <v>9.0399999999999991</v>
          </cell>
        </row>
        <row r="2468">
          <cell r="A2468" t="str">
            <v>001.18.14080</v>
          </cell>
          <cell r="B2468" t="str">
            <v>Fornecimento e instalação de tubo de pvc rígido cor branca com ponta e bolsa em barra de 6 m diâmetro 50 mm</v>
          </cell>
          <cell r="C2468" t="str">
            <v>ML</v>
          </cell>
          <cell r="D2468">
            <v>1</v>
          </cell>
          <cell r="E2468">
            <v>6.6933999999999996</v>
          </cell>
          <cell r="F2468">
            <v>6.69</v>
          </cell>
        </row>
        <row r="2469">
          <cell r="A2469" t="str">
            <v>001.18.14100</v>
          </cell>
          <cell r="B2469" t="str">
            <v>Tubo de ferro fundido tipo esgoto com ponta e bolsa 150 mm</v>
          </cell>
          <cell r="C2469" t="str">
            <v>ML</v>
          </cell>
          <cell r="D2469">
            <v>1</v>
          </cell>
          <cell r="E2469">
            <v>111.3096</v>
          </cell>
          <cell r="F2469">
            <v>111.3</v>
          </cell>
        </row>
        <row r="2470">
          <cell r="A2470" t="str">
            <v>001.18.14120</v>
          </cell>
          <cell r="B2470" t="str">
            <v>Fornecimento e instalação de tubo de pvc rígido cor branca com ponta e bolsa em barra de 6m diâmetro 40 mm</v>
          </cell>
          <cell r="C2470" t="str">
            <v>ML</v>
          </cell>
          <cell r="D2470">
            <v>1</v>
          </cell>
          <cell r="E2470">
            <v>4.2640000000000002</v>
          </cell>
          <cell r="F2470">
            <v>4.26</v>
          </cell>
        </row>
        <row r="2471">
          <cell r="A2471" t="str">
            <v>001.18.14140</v>
          </cell>
          <cell r="B2471" t="str">
            <v>Tubo de ferro fundido tipo esgoto com ponta e bolsa 100 mm</v>
          </cell>
          <cell r="C2471" t="str">
            <v>ML</v>
          </cell>
          <cell r="D2471">
            <v>1</v>
          </cell>
          <cell r="E2471">
            <v>62.589599999999997</v>
          </cell>
          <cell r="F2471">
            <v>62.58</v>
          </cell>
        </row>
        <row r="2472">
          <cell r="A2472" t="str">
            <v>001.18.14160</v>
          </cell>
          <cell r="B2472" t="str">
            <v>Tubo de ferro fundido tipo esgoto com ponta e bolsa 75 mm</v>
          </cell>
          <cell r="C2472" t="str">
            <v>ML</v>
          </cell>
          <cell r="D2472">
            <v>1</v>
          </cell>
          <cell r="E2472">
            <v>45.003300000000003</v>
          </cell>
          <cell r="F2472">
            <v>45</v>
          </cell>
        </row>
        <row r="2473">
          <cell r="A2473" t="str">
            <v>001.18.14180</v>
          </cell>
          <cell r="B2473" t="str">
            <v>Joelho 90º  de ferro fundido tipo esgoto diam.150 mm</v>
          </cell>
          <cell r="C2473" t="str">
            <v>UN</v>
          </cell>
          <cell r="D2473">
            <v>1</v>
          </cell>
          <cell r="E2473">
            <v>76.886499999999998</v>
          </cell>
          <cell r="F2473">
            <v>76.88</v>
          </cell>
        </row>
        <row r="2474">
          <cell r="A2474" t="str">
            <v>001.18.14200</v>
          </cell>
          <cell r="B2474" t="str">
            <v>Joelho 90º  de ferro fundido tipo esgoto diam.100 mm</v>
          </cell>
          <cell r="C2474" t="str">
            <v>UN</v>
          </cell>
          <cell r="D2474">
            <v>1</v>
          </cell>
          <cell r="E2474">
            <v>52.619</v>
          </cell>
          <cell r="F2474">
            <v>52.61</v>
          </cell>
        </row>
        <row r="2475">
          <cell r="A2475" t="str">
            <v>001.18.14220</v>
          </cell>
          <cell r="B2475" t="str">
            <v>Joelho 90º  de ferro fundido tipo esgoto diam. 75 mm</v>
          </cell>
          <cell r="C2475" t="str">
            <v>UN</v>
          </cell>
          <cell r="D2475">
            <v>1</v>
          </cell>
          <cell r="E2475">
            <v>37.807200000000002</v>
          </cell>
          <cell r="F2475">
            <v>37.799999999999997</v>
          </cell>
        </row>
        <row r="2476">
          <cell r="A2476" t="str">
            <v>001.18.14240</v>
          </cell>
          <cell r="B2476" t="str">
            <v>Joelho 90º  de ferro fundido tipo esgoto diam. 50 mm</v>
          </cell>
          <cell r="C2476" t="str">
            <v>UN</v>
          </cell>
          <cell r="D2476">
            <v>1</v>
          </cell>
          <cell r="E2476">
            <v>24.280999999999999</v>
          </cell>
          <cell r="F2476">
            <v>24.28</v>
          </cell>
        </row>
        <row r="2477">
          <cell r="A2477" t="str">
            <v>001.18.14260</v>
          </cell>
          <cell r="B2477" t="str">
            <v>Junção de 45º  de ferro fundido tipo esgoto diam. 50x50   mm</v>
          </cell>
          <cell r="C2477" t="str">
            <v>UN</v>
          </cell>
          <cell r="D2477">
            <v>1</v>
          </cell>
          <cell r="E2477">
            <v>34.475700000000003</v>
          </cell>
          <cell r="F2477">
            <v>34.47</v>
          </cell>
        </row>
        <row r="2478">
          <cell r="A2478" t="str">
            <v>001.18.14280</v>
          </cell>
          <cell r="B2478" t="str">
            <v>Junção de 45º  de ferro fundido tipo esgoto diam. 75x50   mm</v>
          </cell>
          <cell r="C2478" t="str">
            <v>UN</v>
          </cell>
          <cell r="D2478">
            <v>1</v>
          </cell>
          <cell r="E2478">
            <v>37.825699999999998</v>
          </cell>
          <cell r="F2478">
            <v>37.82</v>
          </cell>
        </row>
        <row r="2479">
          <cell r="A2479" t="str">
            <v>001.18.14300</v>
          </cell>
          <cell r="B2479" t="str">
            <v>Junção de 45º  de ferro fundido tipo esgoto diam. 75x75   mm</v>
          </cell>
          <cell r="C2479" t="str">
            <v>UN</v>
          </cell>
          <cell r="D2479">
            <v>1</v>
          </cell>
          <cell r="E2479">
            <v>51.588000000000001</v>
          </cell>
          <cell r="F2479">
            <v>51.58</v>
          </cell>
        </row>
        <row r="2480">
          <cell r="A2480" t="str">
            <v>001.18.14320</v>
          </cell>
          <cell r="B2480" t="str">
            <v>Junção de 45º  de ferro fundido tipo esgoto diam. 100x50  mm</v>
          </cell>
          <cell r="C2480" t="str">
            <v>UN</v>
          </cell>
          <cell r="D2480">
            <v>1</v>
          </cell>
          <cell r="E2480">
            <v>54.3352</v>
          </cell>
          <cell r="F2480">
            <v>54.33</v>
          </cell>
        </row>
        <row r="2481">
          <cell r="A2481" t="str">
            <v>001.18.14340</v>
          </cell>
          <cell r="B2481" t="str">
            <v>Junção de 45º  de ferro fundido tipo esgoto diam. 100x75  mm</v>
          </cell>
          <cell r="C2481" t="str">
            <v>UN</v>
          </cell>
          <cell r="D2481">
            <v>1</v>
          </cell>
          <cell r="E2481">
            <v>64.967500000000001</v>
          </cell>
          <cell r="F2481">
            <v>64.959999999999994</v>
          </cell>
        </row>
        <row r="2482">
          <cell r="A2482" t="str">
            <v>001.18.14360</v>
          </cell>
          <cell r="B2482" t="str">
            <v>Junção de 45º  de ferro fundido tipo esgoto diam. 100x100 mm</v>
          </cell>
          <cell r="C2482" t="str">
            <v>UN</v>
          </cell>
          <cell r="D2482">
            <v>1</v>
          </cell>
          <cell r="E2482">
            <v>76.299899999999994</v>
          </cell>
          <cell r="F2482">
            <v>76.290000000000006</v>
          </cell>
        </row>
        <row r="2483">
          <cell r="A2483" t="str">
            <v>001.18.14380</v>
          </cell>
          <cell r="B2483" t="str">
            <v>Junção de 45º  de ferro fundido tipo esgoto diam. 150x75  mm</v>
          </cell>
          <cell r="C2483" t="str">
            <v>UN</v>
          </cell>
          <cell r="D2483">
            <v>1</v>
          </cell>
          <cell r="E2483">
            <v>77.706900000000005</v>
          </cell>
          <cell r="F2483">
            <v>77.7</v>
          </cell>
        </row>
        <row r="2484">
          <cell r="A2484" t="str">
            <v>001.18.14400</v>
          </cell>
          <cell r="B2484" t="str">
            <v>Junção de 45º  de ferro fundido tipo esgoto diam. 150x100 mm</v>
          </cell>
          <cell r="C2484" t="str">
            <v>UN</v>
          </cell>
          <cell r="D2484">
            <v>1</v>
          </cell>
          <cell r="E2484">
            <v>101.93689999999999</v>
          </cell>
          <cell r="F2484">
            <v>101.93</v>
          </cell>
        </row>
        <row r="2485">
          <cell r="A2485" t="str">
            <v>001.18.14420</v>
          </cell>
          <cell r="B2485" t="str">
            <v>Junção de 45º  de ferro fundido tipo esgoto diam  150x150 mm</v>
          </cell>
          <cell r="C2485" t="str">
            <v>UN</v>
          </cell>
          <cell r="D2485">
            <v>1</v>
          </cell>
          <cell r="E2485">
            <v>122.5731</v>
          </cell>
          <cell r="F2485">
            <v>122.57</v>
          </cell>
        </row>
        <row r="2486">
          <cell r="A2486" t="str">
            <v>001.18.14440</v>
          </cell>
          <cell r="B2486" t="str">
            <v>Junção dupla de 45º de ferro fundido tipo esgoto diam. 100x100 mm</v>
          </cell>
          <cell r="C2486" t="str">
            <v>UN</v>
          </cell>
          <cell r="D2486">
            <v>1</v>
          </cell>
          <cell r="E2486">
            <v>81.119900000000001</v>
          </cell>
          <cell r="F2486">
            <v>81.11</v>
          </cell>
        </row>
        <row r="2487">
          <cell r="A2487" t="str">
            <v>001.18.14460</v>
          </cell>
          <cell r="B2487" t="str">
            <v>Luva bipartida  de ferro fundido tipo esgoto diam. 150 mm</v>
          </cell>
          <cell r="C2487" t="str">
            <v>UN</v>
          </cell>
          <cell r="D2487">
            <v>1</v>
          </cell>
          <cell r="E2487">
            <v>63.1965</v>
          </cell>
          <cell r="F2487">
            <v>63.19</v>
          </cell>
        </row>
        <row r="2488">
          <cell r="A2488" t="str">
            <v>001.18.14480</v>
          </cell>
          <cell r="B2488" t="str">
            <v>Luva bipartida  de ferro fundido tipo esgoto diam. 100 mm</v>
          </cell>
          <cell r="C2488" t="str">
            <v>UN</v>
          </cell>
          <cell r="D2488">
            <v>1</v>
          </cell>
          <cell r="E2488">
            <v>38.095799999999997</v>
          </cell>
          <cell r="F2488">
            <v>38.090000000000003</v>
          </cell>
        </row>
        <row r="2489">
          <cell r="A2489" t="str">
            <v>001.18.14500</v>
          </cell>
          <cell r="B2489" t="str">
            <v>Luva bipartida  de ferro fundido tipo esgoto diam. 75  mm</v>
          </cell>
          <cell r="C2489" t="str">
            <v>UN</v>
          </cell>
          <cell r="D2489">
            <v>1</v>
          </cell>
          <cell r="E2489">
            <v>30.702400000000001</v>
          </cell>
          <cell r="F2489">
            <v>30.7</v>
          </cell>
        </row>
        <row r="2490">
          <cell r="A2490" t="str">
            <v>001.18.14520</v>
          </cell>
          <cell r="B2490" t="str">
            <v>Luva bipartida  de ferro fundido tipo esgoto diam. 50  mm</v>
          </cell>
          <cell r="C2490" t="str">
            <v>UN</v>
          </cell>
          <cell r="D2490">
            <v>1</v>
          </cell>
          <cell r="E2490">
            <v>22.130600000000001</v>
          </cell>
          <cell r="F2490">
            <v>22.13</v>
          </cell>
        </row>
        <row r="2491">
          <cell r="A2491" t="str">
            <v>001.18.14540</v>
          </cell>
          <cell r="B2491" t="str">
            <v>Fornecimento e instalação de placa cega de ferro fundido tipo esgoto diam.150 mm</v>
          </cell>
          <cell r="C2491" t="str">
            <v>UN</v>
          </cell>
          <cell r="D2491">
            <v>1</v>
          </cell>
          <cell r="E2491">
            <v>36.133400000000002</v>
          </cell>
          <cell r="F2491">
            <v>36.130000000000003</v>
          </cell>
        </row>
        <row r="2492">
          <cell r="A2492" t="str">
            <v>001.18.14560</v>
          </cell>
          <cell r="B2492" t="str">
            <v>Fornecimento e instalação de placa cega de ferro fundido tipo esgoto diam.100 mm</v>
          </cell>
          <cell r="C2492" t="str">
            <v>UN</v>
          </cell>
          <cell r="D2492">
            <v>1</v>
          </cell>
          <cell r="E2492">
            <v>21.876999999999999</v>
          </cell>
          <cell r="F2492">
            <v>21.87</v>
          </cell>
        </row>
        <row r="2493">
          <cell r="A2493" t="str">
            <v>001.18.14580</v>
          </cell>
          <cell r="B2493" t="str">
            <v>Fornecimento e instalação de placa cega de ferro fundido tipo esgoto diam. 75  mm</v>
          </cell>
          <cell r="C2493" t="str">
            <v>UN</v>
          </cell>
          <cell r="D2493">
            <v>1</v>
          </cell>
          <cell r="E2493">
            <v>18.817299999999999</v>
          </cell>
          <cell r="F2493">
            <v>18.809999999999999</v>
          </cell>
        </row>
        <row r="2494">
          <cell r="A2494" t="str">
            <v>001.18.14600</v>
          </cell>
          <cell r="B2494" t="str">
            <v>Fornecimento e instalação de placa cega de ferro fundido tipo esgoto diam. 50  mm</v>
          </cell>
          <cell r="C2494" t="str">
            <v>UN</v>
          </cell>
          <cell r="D2494">
            <v>1</v>
          </cell>
          <cell r="E2494">
            <v>12.9061</v>
          </cell>
          <cell r="F2494">
            <v>12.9</v>
          </cell>
        </row>
        <row r="2495">
          <cell r="A2495" t="str">
            <v>001.18.14620</v>
          </cell>
          <cell r="B2495" t="str">
            <v>Fornecimento e instalação de joelho de 45º de ferro fundido tipo esgoto  diam. 150 mm</v>
          </cell>
          <cell r="C2495" t="str">
            <v>UN</v>
          </cell>
          <cell r="D2495">
            <v>1</v>
          </cell>
          <cell r="E2495">
            <v>65.796499999999995</v>
          </cell>
          <cell r="F2495">
            <v>65.790000000000006</v>
          </cell>
        </row>
        <row r="2496">
          <cell r="A2496" t="str">
            <v>001.18.14640</v>
          </cell>
          <cell r="B2496" t="str">
            <v>Fornecimento e instalação de joelho de 45º de ferro fundido tipo esgoto  diam. 100 mm</v>
          </cell>
          <cell r="C2496" t="str">
            <v>UN</v>
          </cell>
          <cell r="D2496">
            <v>1</v>
          </cell>
          <cell r="E2496">
            <v>41.855800000000002</v>
          </cell>
          <cell r="F2496">
            <v>41.85</v>
          </cell>
        </row>
        <row r="2497">
          <cell r="A2497" t="str">
            <v>001.18.14660</v>
          </cell>
          <cell r="B2497" t="str">
            <v>Fornecimento e instalação de joleho de 45º de ferro fundido tipo esgoto  diam.  75  mm</v>
          </cell>
          <cell r="C2497" t="str">
            <v>UN</v>
          </cell>
          <cell r="D2497">
            <v>1</v>
          </cell>
          <cell r="E2497">
            <v>30.840599999999998</v>
          </cell>
          <cell r="F2497">
            <v>30.84</v>
          </cell>
        </row>
        <row r="2498">
          <cell r="A2498" t="str">
            <v>001.18.14680</v>
          </cell>
          <cell r="B2498" t="str">
            <v>Fornecimento e instalação de joelho de 45º de ferro fundido tipo esgoto  diam.  50  mm</v>
          </cell>
          <cell r="C2498" t="str">
            <v>UN</v>
          </cell>
          <cell r="D2498">
            <v>1</v>
          </cell>
          <cell r="E2498">
            <v>24.352399999999999</v>
          </cell>
          <cell r="F2498">
            <v>24.35</v>
          </cell>
        </row>
        <row r="2499">
          <cell r="A2499" t="str">
            <v>001.18.14700</v>
          </cell>
          <cell r="B2499" t="str">
            <v>Fornecimento e instalação de bucha de redução de ferro fundido tipo esgoto diam. 150x100 mm</v>
          </cell>
          <cell r="C2499" t="str">
            <v>UN</v>
          </cell>
          <cell r="D2499">
            <v>1</v>
          </cell>
          <cell r="E2499">
            <v>48.129399999999997</v>
          </cell>
          <cell r="F2499">
            <v>48.12</v>
          </cell>
        </row>
        <row r="2500">
          <cell r="A2500" t="str">
            <v>001.18.14720</v>
          </cell>
          <cell r="B2500" t="str">
            <v>Fornecimento e instalação de bucha de redução de ferro fundido tipo esgoto diam. 100x75  mm</v>
          </cell>
          <cell r="C2500" t="str">
            <v>UN</v>
          </cell>
          <cell r="D2500">
            <v>1</v>
          </cell>
          <cell r="E2500">
            <v>24.4129</v>
          </cell>
          <cell r="F2500">
            <v>24.41</v>
          </cell>
        </row>
        <row r="2501">
          <cell r="A2501" t="str">
            <v>001.18.14740</v>
          </cell>
          <cell r="B2501" t="str">
            <v>Fornecimento e instalação de bucha de redução de ferro fundido tipo esgoto diam. 75x50   mm</v>
          </cell>
          <cell r="C2501" t="str">
            <v>UN</v>
          </cell>
          <cell r="D2501">
            <v>1</v>
          </cell>
          <cell r="E2501">
            <v>15.606999999999999</v>
          </cell>
          <cell r="F2501">
            <v>15.6</v>
          </cell>
        </row>
        <row r="2502">
          <cell r="A2502" t="str">
            <v>001.18.14760</v>
          </cell>
          <cell r="B2502" t="str">
            <v>Fornecimento e instalação de joelho de 90º com visita de ferro galvanizado fundido tipo esgoto diam. 100x50 mm</v>
          </cell>
          <cell r="C2502" t="str">
            <v>UN</v>
          </cell>
          <cell r="D2502">
            <v>1</v>
          </cell>
          <cell r="E2502">
            <v>56.325800000000001</v>
          </cell>
          <cell r="F2502">
            <v>56.32</v>
          </cell>
        </row>
        <row r="2503">
          <cell r="A2503" t="str">
            <v>001.18.14800</v>
          </cell>
          <cell r="B2503" t="str">
            <v>Fornecimento e instalação de tee sanitário de ferro fundido tipo esgoto diam.150x100 mm</v>
          </cell>
          <cell r="C2503" t="str">
            <v>UN</v>
          </cell>
          <cell r="D2503">
            <v>1</v>
          </cell>
          <cell r="E2503">
            <v>83.498800000000003</v>
          </cell>
          <cell r="F2503">
            <v>83.49</v>
          </cell>
        </row>
        <row r="2504">
          <cell r="A2504" t="str">
            <v>001.18.14820</v>
          </cell>
          <cell r="B2504" t="str">
            <v>Fornecimento e instalação de tee sanitário de ferro fundido tipo esgoto diam.100x100 mm</v>
          </cell>
          <cell r="C2504" t="str">
            <v>UN</v>
          </cell>
          <cell r="D2504">
            <v>1</v>
          </cell>
          <cell r="E2504">
            <v>64.459900000000005</v>
          </cell>
          <cell r="F2504">
            <v>64.45</v>
          </cell>
        </row>
        <row r="2505">
          <cell r="A2505" t="str">
            <v>001.18.14840</v>
          </cell>
          <cell r="B2505" t="str">
            <v>Fornecimento e instalação de tee sanitário de ferro fundido tipo esgoto diam. 75x100 mm</v>
          </cell>
          <cell r="C2505" t="str">
            <v>UN</v>
          </cell>
          <cell r="D2505">
            <v>1</v>
          </cell>
          <cell r="E2505">
            <v>53.167499999999997</v>
          </cell>
          <cell r="F2505">
            <v>53.16</v>
          </cell>
        </row>
        <row r="2506">
          <cell r="A2506" t="str">
            <v>001.18.14860</v>
          </cell>
          <cell r="B2506" t="str">
            <v>Fornecimento e instalação de tee sanitário de ferro fundido tipo esgoto diam. 50x100 mm</v>
          </cell>
          <cell r="C2506" t="str">
            <v>UN</v>
          </cell>
          <cell r="D2506">
            <v>1</v>
          </cell>
          <cell r="E2506">
            <v>51.602899999999998</v>
          </cell>
          <cell r="F2506">
            <v>51.6</v>
          </cell>
        </row>
        <row r="2507">
          <cell r="A2507" t="str">
            <v>001.18.14880</v>
          </cell>
          <cell r="B2507" t="str">
            <v>Fornecimento e instalação de tee sanitário de ferro fundido tipo esgoto diam. 75x75   mm</v>
          </cell>
          <cell r="C2507" t="str">
            <v>UN</v>
          </cell>
          <cell r="D2507">
            <v>1</v>
          </cell>
          <cell r="E2507">
            <v>47.917999999999999</v>
          </cell>
          <cell r="F2507">
            <v>47.91</v>
          </cell>
        </row>
        <row r="2508">
          <cell r="A2508" t="str">
            <v>001.18.14900</v>
          </cell>
          <cell r="B2508" t="str">
            <v>Fornecimento e instalação de tee sanitário de ferro fundido tipo esgoto diam. 75x50   mm</v>
          </cell>
          <cell r="C2508" t="str">
            <v>UN</v>
          </cell>
          <cell r="D2508">
            <v>1</v>
          </cell>
          <cell r="E2508">
            <v>40.425699999999999</v>
          </cell>
          <cell r="F2508">
            <v>40.42</v>
          </cell>
        </row>
        <row r="2509">
          <cell r="A2509" t="str">
            <v>001.18.14920</v>
          </cell>
          <cell r="B2509" t="str">
            <v>Fornecimento e instalação de tee sanitário de ferro fundido tipo esgoto diam. 50x50   mm</v>
          </cell>
          <cell r="C2509" t="str">
            <v>UN</v>
          </cell>
          <cell r="D2509">
            <v>1</v>
          </cell>
          <cell r="E2509">
            <v>32.525700000000001</v>
          </cell>
          <cell r="F2509">
            <v>32.520000000000003</v>
          </cell>
        </row>
        <row r="2510">
          <cell r="A2510" t="str">
            <v>001.18.14940</v>
          </cell>
          <cell r="B2510" t="str">
            <v>Fornecimento e instalação de curva 90º de pvc rígido cor branca  diam.100 mm</v>
          </cell>
          <cell r="C2510" t="str">
            <v>UN</v>
          </cell>
          <cell r="D2510">
            <v>1</v>
          </cell>
          <cell r="E2510">
            <v>21.766400000000001</v>
          </cell>
          <cell r="F2510">
            <v>21.76</v>
          </cell>
        </row>
        <row r="2511">
          <cell r="A2511" t="str">
            <v>001.18.14960</v>
          </cell>
          <cell r="B2511" t="str">
            <v>Fornecimento e instalação de curva 90º de pvc rígido cor branca  diam. 75 mm</v>
          </cell>
          <cell r="C2511" t="str">
            <v>UN</v>
          </cell>
          <cell r="D2511">
            <v>1</v>
          </cell>
          <cell r="E2511">
            <v>20.185099999999998</v>
          </cell>
          <cell r="F2511">
            <v>20.18</v>
          </cell>
        </row>
        <row r="2512">
          <cell r="A2512" t="str">
            <v>001.18.14980</v>
          </cell>
          <cell r="B2512" t="str">
            <v>Fornecimento e instalação de curva 90º de pvc rígido cor branca   diam. 50 mm</v>
          </cell>
          <cell r="C2512" t="str">
            <v>UN</v>
          </cell>
          <cell r="D2512">
            <v>1</v>
          </cell>
          <cell r="E2512">
            <v>6.7161</v>
          </cell>
          <cell r="F2512">
            <v>6.71</v>
          </cell>
        </row>
        <row r="2513">
          <cell r="A2513" t="str">
            <v>001.18.15000</v>
          </cell>
          <cell r="B2513" t="str">
            <v>Fornecimento e instalação de curva 90º de pvc rígido cor branca   diam. 150 mm</v>
          </cell>
          <cell r="C2513" t="str">
            <v>UN</v>
          </cell>
          <cell r="D2513">
            <v>1</v>
          </cell>
          <cell r="E2513">
            <v>52.871099999999998</v>
          </cell>
          <cell r="F2513">
            <v>52.87</v>
          </cell>
        </row>
        <row r="2514">
          <cell r="A2514" t="str">
            <v>001.18.15020</v>
          </cell>
          <cell r="B2514" t="str">
            <v>Fornecimento e instalação de curva 45º de pvc rígido cor branca   diam.100 mm</v>
          </cell>
          <cell r="C2514" t="str">
            <v>UN</v>
          </cell>
          <cell r="D2514">
            <v>1</v>
          </cell>
          <cell r="E2514">
            <v>17.2864</v>
          </cell>
          <cell r="F2514">
            <v>17.28</v>
          </cell>
        </row>
        <row r="2515">
          <cell r="A2515" t="str">
            <v>001.18.15040</v>
          </cell>
          <cell r="B2515" t="str">
            <v>Fornecimento e instalação de curva 45º de pvc rígido cor branca   diam. 75 mm</v>
          </cell>
          <cell r="C2515" t="str">
            <v>UN</v>
          </cell>
          <cell r="D2515">
            <v>1</v>
          </cell>
          <cell r="E2515">
            <v>14.7851</v>
          </cell>
          <cell r="F2515">
            <v>14.78</v>
          </cell>
        </row>
        <row r="2516">
          <cell r="A2516" t="str">
            <v>001.18.15060</v>
          </cell>
          <cell r="B2516" t="str">
            <v>Fornecimento e instalação de curva 45º de pvc rígido cor branca   diam. 50 mm</v>
          </cell>
          <cell r="C2516" t="str">
            <v>UN</v>
          </cell>
          <cell r="D2516">
            <v>1</v>
          </cell>
          <cell r="E2516">
            <v>7.8560999999999996</v>
          </cell>
          <cell r="F2516">
            <v>7.85</v>
          </cell>
        </row>
        <row r="2517">
          <cell r="A2517" t="str">
            <v>001.18.15080</v>
          </cell>
          <cell r="B2517" t="str">
            <v>Fornecimento e instalação de joelho 90º com anel de borracha, de pvc rígido cor branca   diam. 50 mm</v>
          </cell>
          <cell r="C2517" t="str">
            <v>UN</v>
          </cell>
          <cell r="D2517">
            <v>1</v>
          </cell>
          <cell r="E2517">
            <v>3.7461000000000002</v>
          </cell>
          <cell r="F2517">
            <v>3.74</v>
          </cell>
        </row>
        <row r="2518">
          <cell r="A2518" t="str">
            <v>001.18.15100</v>
          </cell>
          <cell r="B2518" t="str">
            <v>Fornecimento e instalação de capa de pvc rígido cor branca   diam.100 mm</v>
          </cell>
          <cell r="C2518" t="str">
            <v>UN</v>
          </cell>
          <cell r="D2518">
            <v>1</v>
          </cell>
          <cell r="E2518">
            <v>9.8910999999999998</v>
          </cell>
          <cell r="F2518">
            <v>9.89</v>
          </cell>
        </row>
        <row r="2519">
          <cell r="A2519" t="str">
            <v>001.18.15120</v>
          </cell>
          <cell r="B2519" t="str">
            <v>Fornecimento e instalação de capa de pvc rígido cor branca  diam. 75 mm</v>
          </cell>
          <cell r="C2519" t="str">
            <v>UN</v>
          </cell>
          <cell r="D2519">
            <v>1</v>
          </cell>
          <cell r="E2519">
            <v>7.6268000000000002</v>
          </cell>
          <cell r="F2519">
            <v>7.62</v>
          </cell>
        </row>
        <row r="2520">
          <cell r="A2520" t="str">
            <v>001.18.15140</v>
          </cell>
          <cell r="B2520" t="str">
            <v>Fornecimento e instalação de capa de pvc rígido cor branca   diam. 50 mm</v>
          </cell>
          <cell r="C2520" t="str">
            <v>UN</v>
          </cell>
          <cell r="D2520">
            <v>1</v>
          </cell>
          <cell r="E2520">
            <v>4.9226999999999999</v>
          </cell>
          <cell r="F2520">
            <v>4.92</v>
          </cell>
        </row>
        <row r="2521">
          <cell r="A2521" t="str">
            <v>001.18.15160</v>
          </cell>
          <cell r="B2521" t="str">
            <v>Fornecimento e instalação de joelho 45º de pvc rígido cor branca  diam.100 mm</v>
          </cell>
          <cell r="C2521" t="str">
            <v>UN</v>
          </cell>
          <cell r="D2521">
            <v>1</v>
          </cell>
          <cell r="E2521">
            <v>6.5864000000000003</v>
          </cell>
          <cell r="F2521">
            <v>6.58</v>
          </cell>
        </row>
        <row r="2522">
          <cell r="A2522" t="str">
            <v>001.18.15180</v>
          </cell>
          <cell r="B2522" t="str">
            <v>Fornecimento e instalação de joelho 45º de pvc rígido cor branca   diam. 75 mm</v>
          </cell>
          <cell r="C2522" t="str">
            <v>UN</v>
          </cell>
          <cell r="D2522">
            <v>1</v>
          </cell>
          <cell r="E2522">
            <v>5.1351000000000004</v>
          </cell>
          <cell r="F2522">
            <v>5.13</v>
          </cell>
        </row>
        <row r="2523">
          <cell r="A2523" t="str">
            <v>001.18.15200</v>
          </cell>
          <cell r="B2523" t="str">
            <v>Fornecimento e instalação de joelho 45º de pvc rígido cor branca   diam. 50 mm</v>
          </cell>
          <cell r="C2523" t="str">
            <v>UN</v>
          </cell>
          <cell r="D2523">
            <v>1</v>
          </cell>
          <cell r="E2523">
            <v>4.2161</v>
          </cell>
          <cell r="F2523">
            <v>4.21</v>
          </cell>
        </row>
        <row r="2524">
          <cell r="A2524" t="str">
            <v>001.18.15220</v>
          </cell>
          <cell r="B2524" t="str">
            <v>Fornecimento e instalação de junção invertida de pvc rígido branca para estoto primário diam. 50x50mm</v>
          </cell>
          <cell r="C2524" t="str">
            <v>UN</v>
          </cell>
          <cell r="D2524">
            <v>1</v>
          </cell>
          <cell r="E2524">
            <v>9.1685999999999996</v>
          </cell>
          <cell r="F2524">
            <v>9.16</v>
          </cell>
        </row>
        <row r="2525">
          <cell r="A2525" t="str">
            <v>001.18.15240</v>
          </cell>
          <cell r="B2525" t="str">
            <v>Fornecimento e instalação de junção dupla invertida de pvc rígido branca para esgoto primário diam. 100 x 50 mm</v>
          </cell>
          <cell r="C2525" t="str">
            <v>UN</v>
          </cell>
          <cell r="D2525">
            <v>1</v>
          </cell>
          <cell r="E2525">
            <v>13.478400000000001</v>
          </cell>
          <cell r="F2525">
            <v>13.47</v>
          </cell>
        </row>
        <row r="2526">
          <cell r="A2526" t="str">
            <v>001.18.15260</v>
          </cell>
          <cell r="B2526" t="str">
            <v>Fornecimento e instalação de junção simples de pvc rígido branca  diam. 100x100 mm</v>
          </cell>
          <cell r="C2526" t="str">
            <v>UN</v>
          </cell>
          <cell r="D2526">
            <v>1</v>
          </cell>
          <cell r="E2526">
            <v>12.238799999999999</v>
          </cell>
          <cell r="F2526">
            <v>12.23</v>
          </cell>
        </row>
        <row r="2527">
          <cell r="A2527" t="str">
            <v>001.18.15280</v>
          </cell>
          <cell r="B2527" t="str">
            <v>Fornecimento e instalação de junção simples de pvc rígido branca  diam. 100x75 mm</v>
          </cell>
          <cell r="C2527" t="str">
            <v>UN</v>
          </cell>
          <cell r="D2527">
            <v>1</v>
          </cell>
          <cell r="E2527">
            <v>11.598800000000001</v>
          </cell>
          <cell r="F2527">
            <v>11.59</v>
          </cell>
        </row>
        <row r="2528">
          <cell r="A2528" t="str">
            <v>001.18.15300</v>
          </cell>
          <cell r="B2528" t="str">
            <v>Fornecimento e instalação de junção simples de pvc rígido branca  diam. 100x50 mm</v>
          </cell>
          <cell r="C2528" t="str">
            <v>UN</v>
          </cell>
          <cell r="D2528">
            <v>1</v>
          </cell>
          <cell r="E2528">
            <v>9.9087999999999994</v>
          </cell>
          <cell r="F2528">
            <v>9.9</v>
          </cell>
        </row>
        <row r="2529">
          <cell r="A2529" t="str">
            <v>001.18.15320</v>
          </cell>
          <cell r="B2529" t="str">
            <v>Fornecimento e instalação de junção simples de pvc rígido branca  diam. 75x75 mm</v>
          </cell>
          <cell r="C2529" t="str">
            <v>UN</v>
          </cell>
          <cell r="D2529">
            <v>1</v>
          </cell>
          <cell r="E2529">
            <v>10.2576</v>
          </cell>
          <cell r="F2529">
            <v>10.25</v>
          </cell>
        </row>
        <row r="2530">
          <cell r="A2530" t="str">
            <v>001.18.15340</v>
          </cell>
          <cell r="B2530" t="str">
            <v>Fornecimento e instalação de junção simples de pvc rígido branca  diam. 75x50 mm</v>
          </cell>
          <cell r="C2530" t="str">
            <v>UN</v>
          </cell>
          <cell r="D2530">
            <v>1</v>
          </cell>
          <cell r="E2530">
            <v>8.3376000000000001</v>
          </cell>
          <cell r="F2530">
            <v>8.33</v>
          </cell>
        </row>
        <row r="2531">
          <cell r="A2531" t="str">
            <v>001.18.15360</v>
          </cell>
          <cell r="B2531" t="str">
            <v>Fornecimento e instalação de junção simples de pvc rígido branca  diam. 50x50 mm</v>
          </cell>
          <cell r="C2531" t="str">
            <v>UN</v>
          </cell>
          <cell r="D2531">
            <v>1</v>
          </cell>
          <cell r="E2531">
            <v>6.0385999999999997</v>
          </cell>
          <cell r="F2531">
            <v>6.03</v>
          </cell>
        </row>
        <row r="2532">
          <cell r="A2532" t="str">
            <v>001.18.15380</v>
          </cell>
          <cell r="B2532" t="str">
            <v>Fornecimento e instalação de joelho 90º de pvc rígido branco  diam.75 mm</v>
          </cell>
          <cell r="C2532" t="str">
            <v>UN</v>
          </cell>
          <cell r="D2532">
            <v>1</v>
          </cell>
          <cell r="E2532">
            <v>6.4351000000000003</v>
          </cell>
          <cell r="F2532">
            <v>6.43</v>
          </cell>
        </row>
        <row r="2533">
          <cell r="A2533" t="str">
            <v>001.18.15400</v>
          </cell>
          <cell r="B2533" t="str">
            <v>Fornecimento e instalação de joelho 90º de pvc rígido branco  diam.50 mm</v>
          </cell>
          <cell r="C2533" t="str">
            <v>UN</v>
          </cell>
          <cell r="D2533">
            <v>1</v>
          </cell>
          <cell r="E2533">
            <v>4.9961000000000002</v>
          </cell>
          <cell r="F2533">
            <v>4.99</v>
          </cell>
        </row>
        <row r="2534">
          <cell r="A2534" t="str">
            <v>001.18.15420</v>
          </cell>
          <cell r="B2534" t="str">
            <v>Fornecimento e instalação de joelho 90º de pvc rígido branco  diam.100 mm</v>
          </cell>
          <cell r="C2534" t="str">
            <v>UN</v>
          </cell>
          <cell r="D2534">
            <v>1</v>
          </cell>
          <cell r="E2534">
            <v>35.368400000000001</v>
          </cell>
          <cell r="F2534">
            <v>35.36</v>
          </cell>
        </row>
        <row r="2535">
          <cell r="A2535" t="str">
            <v>001.18.15440</v>
          </cell>
          <cell r="B2535" t="str">
            <v>Fornecimento e instalação de joelho 90º curto com visita pvc branco para esgoto primário diam.100x75 mm</v>
          </cell>
          <cell r="C2535" t="str">
            <v>UN</v>
          </cell>
          <cell r="D2535">
            <v>1</v>
          </cell>
          <cell r="E2535">
            <v>11.756399999999999</v>
          </cell>
          <cell r="F2535">
            <v>11.75</v>
          </cell>
        </row>
        <row r="2536">
          <cell r="A2536" t="str">
            <v>001.18.15460</v>
          </cell>
          <cell r="B2536" t="str">
            <v>Fornecimento e instalação de joelho 90º curto com visita pvc branco para esgoto primário diam.100x50 mm</v>
          </cell>
          <cell r="C2536" t="str">
            <v>UN</v>
          </cell>
          <cell r="D2536">
            <v>1</v>
          </cell>
          <cell r="E2536">
            <v>10.2851</v>
          </cell>
          <cell r="F2536">
            <v>10.28</v>
          </cell>
        </row>
        <row r="2537">
          <cell r="A2537" t="str">
            <v>001.18.15480</v>
          </cell>
          <cell r="B2537" t="str">
            <v>Fornecimento e instalação de joelho 90º curto com visita pvc branco para esgoto primário diam. 75x50 mm</v>
          </cell>
          <cell r="C2537" t="str">
            <v>UN</v>
          </cell>
          <cell r="D2537">
            <v>1</v>
          </cell>
          <cell r="E2537">
            <v>7.3661000000000003</v>
          </cell>
          <cell r="F2537">
            <v>7.36</v>
          </cell>
        </row>
        <row r="2538">
          <cell r="A2538" t="str">
            <v>001.18.15500</v>
          </cell>
          <cell r="B2538" t="str">
            <v>Fornecimento e instalação de tee sanitário curto com visita pvc branco  diam.100x100 mm</v>
          </cell>
          <cell r="C2538" t="str">
            <v>UN</v>
          </cell>
          <cell r="D2538">
            <v>1</v>
          </cell>
          <cell r="E2538">
            <v>10.3588</v>
          </cell>
          <cell r="F2538">
            <v>10.35</v>
          </cell>
        </row>
        <row r="2539">
          <cell r="A2539" t="str">
            <v>001.18.15520</v>
          </cell>
          <cell r="B2539" t="str">
            <v>Fornecimento e instalação de tee sanitário curto com visita pvc branco  diam. 100x75 mm</v>
          </cell>
          <cell r="C2539" t="str">
            <v>UN</v>
          </cell>
          <cell r="D2539">
            <v>1</v>
          </cell>
          <cell r="E2539">
            <v>14.658799999999999</v>
          </cell>
          <cell r="F2539">
            <v>14.65</v>
          </cell>
        </row>
        <row r="2540">
          <cell r="A2540" t="str">
            <v>001.18.15540</v>
          </cell>
          <cell r="B2540" t="str">
            <v>Fornecimento e instalação de tee sanitário curto com visita pvc branco  diam. 100x50 mm</v>
          </cell>
          <cell r="C2540" t="str">
            <v>UN</v>
          </cell>
          <cell r="D2540">
            <v>1</v>
          </cell>
          <cell r="E2540">
            <v>9.9588999999999999</v>
          </cell>
          <cell r="F2540">
            <v>9.9499999999999993</v>
          </cell>
        </row>
        <row r="2541">
          <cell r="A2541" t="str">
            <v>001.18.15560</v>
          </cell>
          <cell r="B2541" t="str">
            <v>Fornecimento e instalação de tee sanitário curto com visita pvc branco  diam. 75x75 mm</v>
          </cell>
          <cell r="C2541" t="str">
            <v>UN</v>
          </cell>
          <cell r="D2541">
            <v>1</v>
          </cell>
          <cell r="E2541">
            <v>8.4876000000000005</v>
          </cell>
          <cell r="F2541">
            <v>8.48</v>
          </cell>
        </row>
        <row r="2542">
          <cell r="A2542" t="str">
            <v>001.18.15580</v>
          </cell>
          <cell r="B2542" t="str">
            <v>Fornecimento e instalação de tee sanitário curto com visita pvc branco  diam. 75x50 mm</v>
          </cell>
          <cell r="C2542" t="str">
            <v>UN</v>
          </cell>
          <cell r="D2542">
            <v>1</v>
          </cell>
          <cell r="E2542">
            <v>7.9775999999999998</v>
          </cell>
          <cell r="F2542">
            <v>7.97</v>
          </cell>
        </row>
        <row r="2543">
          <cell r="A2543" t="str">
            <v>001.18.15600</v>
          </cell>
          <cell r="B2543" t="str">
            <v>Fornecimento e instalação de tee sanitário curto com visita pvc branco  diam. 50x50 mm</v>
          </cell>
          <cell r="C2543" t="str">
            <v>UN</v>
          </cell>
          <cell r="D2543">
            <v>1</v>
          </cell>
          <cell r="E2543">
            <v>5.6685999999999996</v>
          </cell>
          <cell r="F2543">
            <v>5.66</v>
          </cell>
        </row>
        <row r="2544">
          <cell r="A2544" t="str">
            <v>001.18.15620</v>
          </cell>
          <cell r="B2544" t="str">
            <v>Fornecimento e instalação de tee sanitário curto com visita pvc branco para esgoto primário diam.150mm</v>
          </cell>
          <cell r="C2544" t="str">
            <v>UN</v>
          </cell>
          <cell r="D2544">
            <v>1</v>
          </cell>
          <cell r="E2544">
            <v>27.0684</v>
          </cell>
          <cell r="F2544">
            <v>27.06</v>
          </cell>
        </row>
        <row r="2545">
          <cell r="A2545" t="str">
            <v>001.18.15640</v>
          </cell>
          <cell r="B2545" t="str">
            <v>Fornecimento e instalação de ligação para saída de vaso sanitário pvc branco  diam.100 mm</v>
          </cell>
          <cell r="C2545" t="str">
            <v>UN</v>
          </cell>
          <cell r="D2545">
            <v>1</v>
          </cell>
          <cell r="E2545">
            <v>21.4711</v>
          </cell>
          <cell r="F2545">
            <v>21.47</v>
          </cell>
        </row>
        <row r="2546">
          <cell r="A2546" t="str">
            <v>001.18.15660</v>
          </cell>
          <cell r="B2546" t="str">
            <v>Fornecimento e instalação de luva simpels pvc branco  diam.100 mm</v>
          </cell>
          <cell r="C2546" t="str">
            <v>UN</v>
          </cell>
          <cell r="D2546">
            <v>1</v>
          </cell>
          <cell r="E2546">
            <v>6.1264000000000003</v>
          </cell>
          <cell r="F2546">
            <v>6.12</v>
          </cell>
        </row>
        <row r="2547">
          <cell r="A2547" t="str">
            <v>001.18.15680</v>
          </cell>
          <cell r="B2547" t="str">
            <v>Fornecimento e instalação de luva simpels pvc branco  diam.75 mm</v>
          </cell>
          <cell r="C2547" t="str">
            <v>UN</v>
          </cell>
          <cell r="D2547">
            <v>1</v>
          </cell>
          <cell r="E2547">
            <v>5.6951000000000001</v>
          </cell>
          <cell r="F2547">
            <v>5.69</v>
          </cell>
        </row>
        <row r="2548">
          <cell r="A2548" t="str">
            <v>001.18.15700</v>
          </cell>
          <cell r="B2548" t="str">
            <v>Fornecimento e instalação de luva simpels pvc branco  diam. 50 mm</v>
          </cell>
          <cell r="C2548" t="str">
            <v>UN</v>
          </cell>
          <cell r="D2548">
            <v>1</v>
          </cell>
          <cell r="E2548">
            <v>5.3060999999999998</v>
          </cell>
          <cell r="F2548">
            <v>5.3</v>
          </cell>
        </row>
        <row r="2549">
          <cell r="A2549" t="str">
            <v>001.18.15720</v>
          </cell>
          <cell r="B2549" t="str">
            <v>Fornecimento e instalação de luva simpels pvc branco  diam.150 mm</v>
          </cell>
          <cell r="C2549" t="str">
            <v>UN</v>
          </cell>
          <cell r="D2549">
            <v>1</v>
          </cell>
          <cell r="E2549">
            <v>5.1184000000000003</v>
          </cell>
          <cell r="F2549">
            <v>5.1100000000000003</v>
          </cell>
        </row>
        <row r="2550">
          <cell r="A2550" t="str">
            <v>001.18.15740</v>
          </cell>
          <cell r="B2550" t="str">
            <v>Fornecimento e instalação de luva dupla pvc branco  diam.100 mm</v>
          </cell>
          <cell r="C2550" t="str">
            <v>UN</v>
          </cell>
          <cell r="D2550">
            <v>1</v>
          </cell>
          <cell r="E2550">
            <v>6.4363999999999999</v>
          </cell>
          <cell r="F2550">
            <v>6.43</v>
          </cell>
        </row>
        <row r="2551">
          <cell r="A2551" t="str">
            <v>001.18.15760</v>
          </cell>
          <cell r="B2551" t="str">
            <v>Fornecimento e instalação de luva dupla pvc branco  diam.50 mm</v>
          </cell>
          <cell r="C2551" t="str">
            <v>UN</v>
          </cell>
          <cell r="D2551">
            <v>1</v>
          </cell>
          <cell r="E2551">
            <v>3.7061000000000002</v>
          </cell>
          <cell r="F2551">
            <v>3.7</v>
          </cell>
        </row>
        <row r="2552">
          <cell r="A2552" t="str">
            <v>001.18.15780</v>
          </cell>
          <cell r="B2552" t="str">
            <v>Fornecimento e instalação de luva dupla pvc branco  diam.75 mm</v>
          </cell>
          <cell r="C2552" t="str">
            <v>UN</v>
          </cell>
          <cell r="D2552">
            <v>1</v>
          </cell>
          <cell r="E2552">
            <v>5.2150999999999996</v>
          </cell>
          <cell r="F2552">
            <v>5.21</v>
          </cell>
        </row>
        <row r="2553">
          <cell r="A2553" t="str">
            <v>001.18.15800</v>
          </cell>
          <cell r="B2553" t="str">
            <v>Fornecimento e instalação de luva dupla pvc branco  diam.150 mm</v>
          </cell>
          <cell r="C2553" t="str">
            <v>UN</v>
          </cell>
          <cell r="D2553">
            <v>1</v>
          </cell>
          <cell r="E2553">
            <v>5.1184000000000003</v>
          </cell>
          <cell r="F2553">
            <v>5.1100000000000003</v>
          </cell>
        </row>
        <row r="2554">
          <cell r="A2554" t="str">
            <v>001.18.15820</v>
          </cell>
          <cell r="B2554" t="str">
            <v>Fornecimento e instalação de luva de correr pvc branco  diam.100 mm</v>
          </cell>
          <cell r="C2554" t="str">
            <v>UN</v>
          </cell>
          <cell r="D2554">
            <v>1</v>
          </cell>
          <cell r="E2554">
            <v>5.1184000000000003</v>
          </cell>
          <cell r="F2554">
            <v>5.1100000000000003</v>
          </cell>
        </row>
        <row r="2555">
          <cell r="A2555" t="str">
            <v>001.18.15840</v>
          </cell>
          <cell r="B2555" t="str">
            <v>Fornecimento e instalação de luva de correr pvc branco  diam. 75 mm</v>
          </cell>
          <cell r="C2555" t="str">
            <v>UN</v>
          </cell>
          <cell r="D2555">
            <v>1</v>
          </cell>
          <cell r="E2555">
            <v>8.6350999999999996</v>
          </cell>
          <cell r="F2555">
            <v>8.6300000000000008</v>
          </cell>
        </row>
        <row r="2556">
          <cell r="A2556" t="str">
            <v>001.18.15860</v>
          </cell>
          <cell r="B2556" t="str">
            <v>Fornecimento e instalação de luva de correr pvc branco  diam. 50 mm</v>
          </cell>
          <cell r="C2556" t="str">
            <v>UN</v>
          </cell>
          <cell r="D2556">
            <v>1</v>
          </cell>
          <cell r="E2556">
            <v>6.8160999999999996</v>
          </cell>
          <cell r="F2556">
            <v>6.81</v>
          </cell>
        </row>
        <row r="2557">
          <cell r="A2557" t="str">
            <v>001.18.15880</v>
          </cell>
          <cell r="B2557" t="str">
            <v>Fornecimento e instalação de plug pvc diam. 100 mm</v>
          </cell>
          <cell r="C2557" t="str">
            <v>UN</v>
          </cell>
          <cell r="D2557">
            <v>1</v>
          </cell>
          <cell r="E2557">
            <v>5.3211000000000004</v>
          </cell>
          <cell r="F2557">
            <v>5.32</v>
          </cell>
        </row>
        <row r="2558">
          <cell r="A2558" t="str">
            <v>001.18.15900</v>
          </cell>
          <cell r="B2558" t="str">
            <v>Fornecimento e instalação de plug de pvc diam.75 mm</v>
          </cell>
          <cell r="C2558" t="str">
            <v>UN</v>
          </cell>
          <cell r="D2558">
            <v>1</v>
          </cell>
          <cell r="E2558">
            <v>4.1668000000000003</v>
          </cell>
          <cell r="F2558">
            <v>4.16</v>
          </cell>
        </row>
        <row r="2559">
          <cell r="A2559" t="str">
            <v>001.18.15920</v>
          </cell>
          <cell r="B2559" t="str">
            <v>Fornecimento e instalação de plug de pvc branco diam. 50 mm</v>
          </cell>
          <cell r="C2559" t="str">
            <v>UN</v>
          </cell>
          <cell r="D2559">
            <v>1</v>
          </cell>
          <cell r="E2559">
            <v>2.8127</v>
          </cell>
          <cell r="F2559">
            <v>2.81</v>
          </cell>
        </row>
        <row r="2560">
          <cell r="A2560" t="str">
            <v>001.18.15940</v>
          </cell>
          <cell r="B2560" t="str">
            <v>Fornecimento e instalação de redução excêntrica pvc branco  diam.100x75 mm</v>
          </cell>
          <cell r="C2560" t="str">
            <v>UN</v>
          </cell>
          <cell r="D2560">
            <v>1</v>
          </cell>
          <cell r="E2560">
            <v>7.7763999999999998</v>
          </cell>
          <cell r="F2560">
            <v>7.77</v>
          </cell>
        </row>
        <row r="2561">
          <cell r="A2561" t="str">
            <v>001.18.15960</v>
          </cell>
          <cell r="B2561" t="str">
            <v>Fornecimento e instalação de redução excêntrica pvc branco  diam.100x50 mm</v>
          </cell>
          <cell r="C2561" t="str">
            <v>UN</v>
          </cell>
          <cell r="D2561">
            <v>1</v>
          </cell>
          <cell r="E2561">
            <v>6.3851000000000004</v>
          </cell>
          <cell r="F2561">
            <v>6.38</v>
          </cell>
        </row>
        <row r="2562">
          <cell r="A2562" t="str">
            <v>001.18.15980</v>
          </cell>
          <cell r="B2562" t="str">
            <v>Fornecimento e instalação de redução excêntrica pvc branco  diam.75x50 mm</v>
          </cell>
          <cell r="C2562" t="str">
            <v>UN</v>
          </cell>
          <cell r="D2562">
            <v>1</v>
          </cell>
          <cell r="E2562">
            <v>5.3060999999999998</v>
          </cell>
          <cell r="F2562">
            <v>5.3</v>
          </cell>
        </row>
        <row r="2563">
          <cell r="A2563" t="str">
            <v>001.18.16000</v>
          </cell>
          <cell r="B2563" t="str">
            <v>Fornecimento e instalação de vedação de saída de vaso sanitário pvc branco  diam.100 mm</v>
          </cell>
          <cell r="C2563" t="str">
            <v>UN</v>
          </cell>
          <cell r="D2563">
            <v>1</v>
          </cell>
          <cell r="E2563">
            <v>5.6974</v>
          </cell>
          <cell r="F2563">
            <v>5.69</v>
          </cell>
        </row>
        <row r="2564">
          <cell r="A2564" t="str">
            <v>001.18.16020</v>
          </cell>
          <cell r="B2564" t="str">
            <v>Fornecimento e instalação de terminal de ventilação pvc branco  diam.50 mm</v>
          </cell>
          <cell r="C2564" t="str">
            <v>UN</v>
          </cell>
          <cell r="D2564">
            <v>1</v>
          </cell>
          <cell r="E2564">
            <v>7.2061000000000002</v>
          </cell>
          <cell r="F2564">
            <v>7.2</v>
          </cell>
        </row>
        <row r="2565">
          <cell r="A2565" t="str">
            <v>001.18.16040</v>
          </cell>
          <cell r="B2565" t="str">
            <v>Fornecimento e instalação de curva 90º de pvc rígido cor branca diam.40 mm</v>
          </cell>
          <cell r="C2565" t="str">
            <v>UN</v>
          </cell>
          <cell r="D2565">
            <v>1</v>
          </cell>
          <cell r="E2565">
            <v>4.5160999999999998</v>
          </cell>
          <cell r="F2565">
            <v>4.51</v>
          </cell>
        </row>
        <row r="2566">
          <cell r="A2566" t="str">
            <v>001.18.16060</v>
          </cell>
          <cell r="B2566" t="str">
            <v>Fornecimento e instalação de curva 45º de pvc rígido cor branca  diam.40 mm</v>
          </cell>
          <cell r="C2566" t="str">
            <v>UN</v>
          </cell>
          <cell r="D2566">
            <v>1</v>
          </cell>
          <cell r="E2566">
            <v>4.5160999999999998</v>
          </cell>
          <cell r="F2566">
            <v>4.51</v>
          </cell>
        </row>
        <row r="2567">
          <cell r="A2567" t="str">
            <v>001.18.16080</v>
          </cell>
          <cell r="B2567" t="str">
            <v>Fornecimento e instalação de joelho 90º pvc rígido cor branca  diam.40 mm</v>
          </cell>
          <cell r="C2567" t="str">
            <v>UN</v>
          </cell>
          <cell r="D2567">
            <v>1</v>
          </cell>
          <cell r="E2567">
            <v>4.3560999999999996</v>
          </cell>
          <cell r="F2567">
            <v>4.3499999999999996</v>
          </cell>
        </row>
        <row r="2568">
          <cell r="A2568" t="str">
            <v>001.18.16100</v>
          </cell>
          <cell r="B2568" t="str">
            <v>Fornecimento e instalação de joelho 45º pvc rígido cor branca  diam.40 mm</v>
          </cell>
          <cell r="C2568" t="str">
            <v>UN</v>
          </cell>
          <cell r="D2568">
            <v>1</v>
          </cell>
          <cell r="E2568">
            <v>4.5660999999999996</v>
          </cell>
          <cell r="F2568">
            <v>4.5599999999999996</v>
          </cell>
        </row>
        <row r="2569">
          <cell r="A2569" t="str">
            <v>001.18.16120</v>
          </cell>
          <cell r="B2569" t="str">
            <v>Fornecimento e instalação de tee 90º pvc rígido cor branca diam.40 mm</v>
          </cell>
          <cell r="C2569" t="str">
            <v>UN</v>
          </cell>
          <cell r="D2569">
            <v>1</v>
          </cell>
          <cell r="E2569">
            <v>4.1685999999999996</v>
          </cell>
          <cell r="F2569">
            <v>4.16</v>
          </cell>
        </row>
        <row r="2570">
          <cell r="A2570" t="str">
            <v>001.18.16140</v>
          </cell>
          <cell r="B2570" t="str">
            <v>Fornecimento e instalação de junção 45º pvc rígido cor branca  diam.40 mm</v>
          </cell>
          <cell r="C2570" t="str">
            <v>UN</v>
          </cell>
          <cell r="D2570">
            <v>1</v>
          </cell>
          <cell r="E2570">
            <v>4.1685999999999996</v>
          </cell>
          <cell r="F2570">
            <v>4.16</v>
          </cell>
        </row>
        <row r="2571">
          <cell r="A2571" t="str">
            <v>001.18.16160</v>
          </cell>
          <cell r="B2571" t="str">
            <v>Fornecimento e instalação de bucha de redução pvc rígido cor branca para esgoto secundário diam.50 mm x 40 mm</v>
          </cell>
          <cell r="C2571" t="str">
            <v>UN</v>
          </cell>
          <cell r="D2571">
            <v>1</v>
          </cell>
          <cell r="E2571">
            <v>3.7961</v>
          </cell>
          <cell r="F2571">
            <v>3.79</v>
          </cell>
        </row>
        <row r="2572">
          <cell r="A2572" t="str">
            <v>001.18.16180</v>
          </cell>
          <cell r="B2572" t="str">
            <v>Fornecimento e instalação de joelho 90º soldável e com rosca cor branca para esgoto secundário diam.40 mm x 1.1/4 pol</v>
          </cell>
          <cell r="C2572" t="str">
            <v>UN</v>
          </cell>
          <cell r="D2572">
            <v>1</v>
          </cell>
          <cell r="E2572">
            <v>4.7150999999999996</v>
          </cell>
          <cell r="F2572">
            <v>4.71</v>
          </cell>
        </row>
        <row r="2573">
          <cell r="A2573" t="str">
            <v>001.18.16200</v>
          </cell>
          <cell r="B2573" t="str">
            <v>Fornecimento e instalação de joelho 90º soldável e com rosca cor branca para esgoto sedundário diam.40 mm x 1 pol</v>
          </cell>
          <cell r="C2573" t="str">
            <v>UN</v>
          </cell>
          <cell r="D2573">
            <v>1</v>
          </cell>
          <cell r="E2573">
            <v>5.4250999999999996</v>
          </cell>
          <cell r="F2573">
            <v>5.42</v>
          </cell>
        </row>
        <row r="2574">
          <cell r="A2574" t="str">
            <v>001.18.16220</v>
          </cell>
          <cell r="B2574" t="str">
            <v>Fornecimento e instalação de adaptador para sifão soldável pvc rígido cor branca para esgoto secundário diam.1.1/4 x 40 mm</v>
          </cell>
          <cell r="C2574" t="str">
            <v>UN</v>
          </cell>
          <cell r="D2574">
            <v>1</v>
          </cell>
          <cell r="E2574">
            <v>2.5573999999999999</v>
          </cell>
          <cell r="F2574">
            <v>2.5499999999999998</v>
          </cell>
        </row>
        <row r="2575">
          <cell r="A2575" t="str">
            <v>001.18.16240</v>
          </cell>
          <cell r="B2575" t="str">
            <v>Fornecimento e instalação de adaptador para junta elástica para sifão metálico pvc rígido cor branca para esgoto secundário diam.1 1/2 x 40 mm</v>
          </cell>
          <cell r="C2575" t="str">
            <v>UN</v>
          </cell>
          <cell r="D2575">
            <v>1</v>
          </cell>
          <cell r="E2575">
            <v>3.7810999999999999</v>
          </cell>
          <cell r="F2575">
            <v>3.78</v>
          </cell>
        </row>
        <row r="2576">
          <cell r="A2576" t="str">
            <v>001.18.16260</v>
          </cell>
          <cell r="B2576" t="str">
            <v>Fornecimento e instalação de luva pvc rígido cor branca para estogo secundário diam.40 mm</v>
          </cell>
          <cell r="C2576" t="str">
            <v>UN</v>
          </cell>
          <cell r="D2576">
            <v>1</v>
          </cell>
          <cell r="E2576">
            <v>4.1851000000000003</v>
          </cell>
          <cell r="F2576">
            <v>4.18</v>
          </cell>
        </row>
        <row r="2577">
          <cell r="A2577" t="str">
            <v>001.18.16280</v>
          </cell>
          <cell r="B2577" t="str">
            <v>Fornecimento e instalação de caixa sifonada de de pvc rígido branco para esgoto secundário tigre com saída de 50 mm e grelha quadrada simples n.101 150x150x50 mm</v>
          </cell>
          <cell r="C2577" t="str">
            <v>UN</v>
          </cell>
          <cell r="D2577">
            <v>1</v>
          </cell>
          <cell r="E2577">
            <v>19.846599999999999</v>
          </cell>
          <cell r="F2577">
            <v>19.84</v>
          </cell>
        </row>
        <row r="2578">
          <cell r="A2578" t="str">
            <v>001.18.16300</v>
          </cell>
          <cell r="B2578" t="str">
            <v>Fornecimento e instalação de caixa sifonada de de pvc rígido branco para esgoto secundário tigre com grelha quadrada e porta grelha cromados n.103 150x150x50 mm</v>
          </cell>
          <cell r="C2578" t="str">
            <v>UN</v>
          </cell>
          <cell r="D2578">
            <v>1</v>
          </cell>
          <cell r="E2578">
            <v>19.846599999999999</v>
          </cell>
          <cell r="F2578">
            <v>19.84</v>
          </cell>
        </row>
        <row r="2579">
          <cell r="A2579" t="str">
            <v>001.18.16320</v>
          </cell>
          <cell r="B2579" t="str">
            <v>Fornecimento e instalação de caixa sifonada de de pvc rígido branco para esgoto secundário tigre com grelha quadrada cromada e porta grelha cinza n.105 150x150x50 mm</v>
          </cell>
          <cell r="C2579" t="str">
            <v>UN</v>
          </cell>
          <cell r="D2579">
            <v>1</v>
          </cell>
          <cell r="E2579">
            <v>19.846599999999999</v>
          </cell>
          <cell r="F2579">
            <v>19.84</v>
          </cell>
        </row>
        <row r="2580">
          <cell r="A2580" t="str">
            <v>001.18.16340</v>
          </cell>
          <cell r="B2580" t="str">
            <v>Fornecimento e instalação de caixa sifonada de de pvc rígido branco para esgoto secundário tigre com grelha redonda simples n.102 150x150x50 mm</v>
          </cell>
          <cell r="C2580" t="str">
            <v>UN</v>
          </cell>
          <cell r="D2580">
            <v>1</v>
          </cell>
          <cell r="E2580">
            <v>18.8566</v>
          </cell>
          <cell r="F2580">
            <v>18.850000000000001</v>
          </cell>
        </row>
        <row r="2581">
          <cell r="A2581" t="str">
            <v>001.18.16360</v>
          </cell>
          <cell r="B2581" t="str">
            <v>Fornecimento e instalação de caixa sifonada de de pvc rígido branco para esgoto secundário tigre com grelha redonda cromada e porta grelha cromados n.104 150x150x50 mm</v>
          </cell>
          <cell r="C2581" t="str">
            <v>UN</v>
          </cell>
          <cell r="D2581">
            <v>1</v>
          </cell>
          <cell r="E2581">
            <v>18.8566</v>
          </cell>
          <cell r="F2581">
            <v>18.850000000000001</v>
          </cell>
        </row>
        <row r="2582">
          <cell r="A2582" t="str">
            <v>001.18.16380</v>
          </cell>
          <cell r="B2582" t="str">
            <v>Fornecimento e instalação de caixa sifonada de de pvc rígido branco para esgoto secundário tigre com grelha redonda cromada e porta grelha cromados n.106 150x150x50 mm</v>
          </cell>
          <cell r="C2582" t="str">
            <v>UN</v>
          </cell>
          <cell r="D2582">
            <v>1</v>
          </cell>
          <cell r="E2582">
            <v>18.8566</v>
          </cell>
          <cell r="F2582">
            <v>18.850000000000001</v>
          </cell>
        </row>
        <row r="2583">
          <cell r="A2583" t="str">
            <v>001.18.16400</v>
          </cell>
          <cell r="B2583" t="str">
            <v>Fornecimento e instalações de caixa sifonada de de pvc rígido branco para esgoto secundário tigre com grelha redonda cromada e porta grelha cromados n.104 150x185x75 mm</v>
          </cell>
          <cell r="C2583" t="str">
            <v>UN</v>
          </cell>
          <cell r="D2583">
            <v>1</v>
          </cell>
          <cell r="E2583">
            <v>19.776599999999998</v>
          </cell>
          <cell r="F2583">
            <v>19.77</v>
          </cell>
        </row>
        <row r="2584">
          <cell r="A2584" t="str">
            <v>001.18.16420</v>
          </cell>
          <cell r="B2584" t="str">
            <v>Fornecimento e instalação de caixa sifonada de de pvc rígido branco para esgoto secundário tigre com saída de 40 mm e uma só entrada com grelha redonda simples n.31 100x100x40 mm</v>
          </cell>
          <cell r="C2584" t="str">
            <v>UN</v>
          </cell>
          <cell r="D2584">
            <v>1</v>
          </cell>
          <cell r="E2584">
            <v>14.3066</v>
          </cell>
          <cell r="F2584">
            <v>14.3</v>
          </cell>
        </row>
        <row r="2585">
          <cell r="A2585" t="str">
            <v>001.18.16440</v>
          </cell>
          <cell r="B2585" t="str">
            <v>Fornecimento e instalação de caixa sifonada de de pvc rígido branco para esgoto secundário tigre com grelha redonda e porta grelha cromados n.34 100x100x40 mm</v>
          </cell>
          <cell r="C2585" t="str">
            <v>UN</v>
          </cell>
          <cell r="D2585">
            <v>1</v>
          </cell>
          <cell r="E2585">
            <v>14.3066</v>
          </cell>
          <cell r="F2585">
            <v>14.3</v>
          </cell>
        </row>
        <row r="2586">
          <cell r="A2586" t="str">
            <v>001.18.16460</v>
          </cell>
          <cell r="B2586" t="str">
            <v>Fornecimento e instalação de caixa sifonada de de pvc rígido branco para esgoto secundário tigre com grelha redonda e porta grelha cromados n.64 100x100x40 mm</v>
          </cell>
          <cell r="C2586" t="str">
            <v>UN</v>
          </cell>
          <cell r="D2586">
            <v>1</v>
          </cell>
          <cell r="E2586">
            <v>16.236599999999999</v>
          </cell>
          <cell r="F2586">
            <v>16.23</v>
          </cell>
        </row>
        <row r="2587">
          <cell r="A2587" t="str">
            <v>001.18.16480</v>
          </cell>
          <cell r="B2587" t="str">
            <v>Fornecimento e instalação de caixa  seca de pvc rígido branco e cinza p/ esgoto secundário de altura regulável para cozinha, box, terraço redonda c/grelha simples n 142 100x100x40 mm</v>
          </cell>
          <cell r="C2587" t="str">
            <v>UN</v>
          </cell>
          <cell r="D2587">
            <v>1</v>
          </cell>
          <cell r="E2587">
            <v>20.156600000000001</v>
          </cell>
          <cell r="F2587">
            <v>20.149999999999999</v>
          </cell>
        </row>
        <row r="2588">
          <cell r="A2588" t="str">
            <v>001.18.16500</v>
          </cell>
          <cell r="B2588" t="str">
            <v>Fornecimento e instalação de caixa seca de pvc rígido branco e cinza p/ esgoto secundário de altura regulável para cozinha, box, terraço redonda c/grelha e porta grelha cromados n 144 100x100x40 mm</v>
          </cell>
          <cell r="C2588" t="str">
            <v>UN</v>
          </cell>
          <cell r="D2588">
            <v>1</v>
          </cell>
          <cell r="E2588">
            <v>16.236599999999999</v>
          </cell>
          <cell r="F2588">
            <v>16.23</v>
          </cell>
        </row>
        <row r="2589">
          <cell r="A2589" t="str">
            <v>001.18.16520</v>
          </cell>
          <cell r="B2589" t="str">
            <v>Fornecimento e instalação de caixa seca de pvc rígido branco e cinza p/ esgoto secundário de altura regulável para cozinha, box, terraço redonda c/grelha cromada e porta grelha cinza n.146 100x100x40 mm</v>
          </cell>
          <cell r="C2589" t="str">
            <v>UN</v>
          </cell>
          <cell r="D2589">
            <v>1</v>
          </cell>
          <cell r="E2589">
            <v>16.236599999999999</v>
          </cell>
          <cell r="F2589">
            <v>16.23</v>
          </cell>
        </row>
        <row r="2590">
          <cell r="A2590" t="str">
            <v>001.18.16540</v>
          </cell>
          <cell r="B2590" t="str">
            <v>Fornecimento e instalação de ralo seco pvc branco e cinza rígido p/ esgoto secundário,para terraço, quadrado c/grelha simples n 211 100x53x40 mm</v>
          </cell>
          <cell r="C2590" t="str">
            <v>UN</v>
          </cell>
          <cell r="D2590">
            <v>1</v>
          </cell>
          <cell r="E2590">
            <v>12.5166</v>
          </cell>
          <cell r="F2590">
            <v>12.51</v>
          </cell>
        </row>
        <row r="2591">
          <cell r="A2591" t="str">
            <v>001.18.16560</v>
          </cell>
          <cell r="B2591" t="str">
            <v>Fornecimento e instalação de ralo seco pvc branco e cinza rígido p/ esgoto secundário,para terraço, quadrado c/grelha cromada n 215 100x53x40 mm</v>
          </cell>
          <cell r="C2591" t="str">
            <v>UN</v>
          </cell>
          <cell r="D2591">
            <v>1</v>
          </cell>
          <cell r="E2591">
            <v>12.5166</v>
          </cell>
          <cell r="F2591">
            <v>12.51</v>
          </cell>
        </row>
        <row r="2592">
          <cell r="A2592" t="str">
            <v>001.18.16580</v>
          </cell>
          <cell r="B2592" t="str">
            <v>Fornecimento e instalação de ralo seco pvc branco e cinza rígido p/ esgoto secundário, c/ saída soldável, c/ grelha simples n.5 100x40 mm</v>
          </cell>
          <cell r="C2592" t="str">
            <v>UN</v>
          </cell>
          <cell r="D2592">
            <v>1</v>
          </cell>
          <cell r="E2592">
            <v>11.2866</v>
          </cell>
          <cell r="F2592">
            <v>11.28</v>
          </cell>
        </row>
        <row r="2593">
          <cell r="A2593" t="str">
            <v>001.18.16600</v>
          </cell>
          <cell r="B2593" t="str">
            <v>Fornecimento e instalação de ralo seco pvc branco e cinza rígido p/ esgoto secundário,c/ saída soldável  c/ grelha cromada n.6 100x40 mm</v>
          </cell>
          <cell r="C2593" t="str">
            <v>UN</v>
          </cell>
          <cell r="D2593">
            <v>1</v>
          </cell>
          <cell r="E2593">
            <v>12.5466</v>
          </cell>
          <cell r="F2593">
            <v>12.54</v>
          </cell>
        </row>
        <row r="2594">
          <cell r="A2594" t="str">
            <v>001.18.16620</v>
          </cell>
          <cell r="B2594" t="str">
            <v>Fornecimento e instalação de ralo sifonado cônico pvc branco e cinza rígido p/ esgoto secundário, de altura regulável c/grelha simples n 212 100x40 mm</v>
          </cell>
          <cell r="C2594" t="str">
            <v>UN</v>
          </cell>
          <cell r="D2594">
            <v>1</v>
          </cell>
          <cell r="E2594">
            <v>16.886600000000001</v>
          </cell>
          <cell r="F2594">
            <v>16.88</v>
          </cell>
        </row>
        <row r="2595">
          <cell r="A2595" t="str">
            <v>001.18.16640</v>
          </cell>
          <cell r="B2595" t="str">
            <v>Fornecimento e instalação de ralo sifonado cônico pvc branco e cinza rígido p/ esgoto secundário, de altura regulável c/grelha cromada n 216 100x40 mm</v>
          </cell>
          <cell r="C2595" t="str">
            <v>UN</v>
          </cell>
          <cell r="D2595">
            <v>1</v>
          </cell>
          <cell r="E2595">
            <v>12.5466</v>
          </cell>
          <cell r="F2595">
            <v>12.54</v>
          </cell>
        </row>
        <row r="2596">
          <cell r="A2596" t="str">
            <v>001.18.16660</v>
          </cell>
          <cell r="B2596" t="str">
            <v>Fornecimento e instalaçao de ralo sifonado pvc branco e cinza rígido p/ esgoto secundário, para terraço, quadrado com grelha simples n. 201 100 x 53 x 40 mm</v>
          </cell>
          <cell r="C2596" t="str">
            <v>UN</v>
          </cell>
          <cell r="D2596">
            <v>1</v>
          </cell>
          <cell r="E2596">
            <v>11.666600000000001</v>
          </cell>
          <cell r="F2596">
            <v>11.66</v>
          </cell>
        </row>
        <row r="2597">
          <cell r="A2597" t="str">
            <v>001.18.16680</v>
          </cell>
          <cell r="B2597" t="str">
            <v>Fornecimento e instalação de ralo sifonado pvc branco e cinza rígido p/ esgoto secundário, para terraço, quadrado com grelha cromada n. 205 100 x 53 x 40 mm</v>
          </cell>
          <cell r="C2597" t="str">
            <v>UN</v>
          </cell>
          <cell r="D2597">
            <v>1</v>
          </cell>
          <cell r="E2597">
            <v>12.5466</v>
          </cell>
          <cell r="F2597">
            <v>12.54</v>
          </cell>
        </row>
        <row r="2598">
          <cell r="A2598" t="str">
            <v>001.18.16700</v>
          </cell>
          <cell r="B2598" t="str">
            <v>Fornecimento e instalação de sifão de metal cromado de 1 x 1.5 pol para lavatório ou pia</v>
          </cell>
          <cell r="C2598" t="str">
            <v>UN</v>
          </cell>
          <cell r="D2598">
            <v>1</v>
          </cell>
          <cell r="E2598">
            <v>75.479299999999995</v>
          </cell>
          <cell r="F2598">
            <v>75.47</v>
          </cell>
        </row>
        <row r="2599">
          <cell r="A2599" t="str">
            <v>001.18.16720</v>
          </cell>
          <cell r="B2599" t="str">
            <v>Fornecimento e instalação de sifão de metal cromado de 1.5 x 1.5 pol para pia americana</v>
          </cell>
          <cell r="C2599" t="str">
            <v>UN</v>
          </cell>
          <cell r="D2599">
            <v>1</v>
          </cell>
          <cell r="E2599">
            <v>79.689300000000003</v>
          </cell>
          <cell r="F2599">
            <v>79.680000000000007</v>
          </cell>
        </row>
        <row r="2600">
          <cell r="A2600" t="str">
            <v>001.18.16740</v>
          </cell>
          <cell r="B2600" t="str">
            <v>Fornecimento e instalação de sifão de metal cromado de 2 x 1 pol para mictorio</v>
          </cell>
          <cell r="C2600" t="str">
            <v>UN</v>
          </cell>
          <cell r="D2600">
            <v>1</v>
          </cell>
          <cell r="E2600">
            <v>85.389300000000006</v>
          </cell>
          <cell r="F2600">
            <v>85.38</v>
          </cell>
        </row>
        <row r="2601">
          <cell r="A2601" t="str">
            <v>001.18.16760</v>
          </cell>
          <cell r="B2601" t="str">
            <v>Fornecimento e instalação de sifão de metal cromado de 1.1/4 x 1.5 pol para tanque</v>
          </cell>
          <cell r="C2601" t="str">
            <v>UN</v>
          </cell>
          <cell r="D2601">
            <v>1</v>
          </cell>
          <cell r="E2601">
            <v>79.959299999999999</v>
          </cell>
          <cell r="F2601">
            <v>79.95</v>
          </cell>
        </row>
        <row r="2602">
          <cell r="A2602" t="str">
            <v>001.18.16780</v>
          </cell>
          <cell r="B2602" t="str">
            <v>Fornecimento e instalação de sifão de pvc cromado de 1 x 1.5 pol para pia ou lavatorio</v>
          </cell>
          <cell r="C2602" t="str">
            <v>UN</v>
          </cell>
          <cell r="D2602">
            <v>1</v>
          </cell>
          <cell r="E2602">
            <v>9.0183999999999997</v>
          </cell>
          <cell r="F2602">
            <v>9.01</v>
          </cell>
        </row>
        <row r="2603">
          <cell r="A2603" t="str">
            <v>001.18.16800</v>
          </cell>
          <cell r="B2603" t="str">
            <v>Fornecimento e instalação de sifão de pvc cromado de 1 x 1.5 pol para pia ou lavatorio</v>
          </cell>
          <cell r="C2603" t="str">
            <v>UN</v>
          </cell>
          <cell r="D2603">
            <v>1</v>
          </cell>
          <cell r="E2603">
            <v>9.0183999999999997</v>
          </cell>
          <cell r="F2603">
            <v>9.01</v>
          </cell>
        </row>
        <row r="2604">
          <cell r="A2604" t="str">
            <v>001.18.16820</v>
          </cell>
          <cell r="B2604" t="str">
            <v>Execução de caixa de inspeção em alvenaria de tijolos maciço de 1/2 vez revestida com argamassa de cimento e areia 1:3 com impermeabilizante e tampa de concreto armado (e=0.07 m) conf. det. n. 15 dop 20 x 20 x 20 cm</v>
          </cell>
          <cell r="C2604" t="str">
            <v>UN</v>
          </cell>
          <cell r="D2604">
            <v>1</v>
          </cell>
          <cell r="E2604">
            <v>23.018699999999999</v>
          </cell>
          <cell r="F2604">
            <v>23.01</v>
          </cell>
        </row>
        <row r="2605">
          <cell r="A2605" t="str">
            <v>001.18.16840</v>
          </cell>
          <cell r="B2605" t="str">
            <v>Execução de caixa de inspeção em alvenaria de tijolos maciço de 1/2 vez revestida com argamassa de cimento e areia 1:3 com impermeabilizante e tampa de concreto armado (e=0.07 m) conf. det. n. 15 dop 30 x 30 x 20 cm</v>
          </cell>
          <cell r="C2605" t="str">
            <v>UN</v>
          </cell>
          <cell r="D2605">
            <v>1</v>
          </cell>
          <cell r="E2605">
            <v>39.692799999999998</v>
          </cell>
          <cell r="F2605">
            <v>39.69</v>
          </cell>
        </row>
        <row r="2606">
          <cell r="A2606" t="str">
            <v>001.18.16860</v>
          </cell>
          <cell r="B2606" t="str">
            <v>Execução de caixa de inspeção em alvenaria de tijolos maciço de 1/2 vez revestida com argamassa de cimento e areia 1:3 com impermeabilizante e tampa de concreto armado (e=0.07 m) conf. det. n. 15 dop 40 x 40 x 30 cm</v>
          </cell>
          <cell r="C2606" t="str">
            <v>UN</v>
          </cell>
          <cell r="D2606">
            <v>1</v>
          </cell>
          <cell r="E2606">
            <v>54.316299999999998</v>
          </cell>
          <cell r="F2606">
            <v>54.31</v>
          </cell>
        </row>
        <row r="2607">
          <cell r="A2607" t="str">
            <v>001.18.16880</v>
          </cell>
          <cell r="B2607" t="str">
            <v>Execução de caixa de inspeção em alvenaria de tijolos maciço de 1/2 vez revestida com argamassa de cimento e areia 1:3 com impermeabilizante e tampa de concreto armado (e=0.07 m) conf. det. n. 15 dop 50 x 50 x 30 cm</v>
          </cell>
          <cell r="C2607" t="str">
            <v>UN</v>
          </cell>
          <cell r="D2607">
            <v>1</v>
          </cell>
          <cell r="E2607">
            <v>66.207700000000003</v>
          </cell>
          <cell r="F2607">
            <v>66.2</v>
          </cell>
        </row>
        <row r="2608">
          <cell r="A2608" t="str">
            <v>001.18.16900</v>
          </cell>
          <cell r="B2608" t="str">
            <v>Execução de caixa de inspeção em alvenaria de tijolos maciço de 1/2 vez revestida com argamassa de cimento e areia 1:3 com impermeabilizante e tampa de concreto armado (e=0.07 m) conf. det. n. 15 dop 50 x 50 x 40 cm</v>
          </cell>
          <cell r="C2608" t="str">
            <v>UN</v>
          </cell>
          <cell r="D2608">
            <v>1</v>
          </cell>
          <cell r="E2608">
            <v>71.093000000000004</v>
          </cell>
          <cell r="F2608">
            <v>71.09</v>
          </cell>
        </row>
        <row r="2609">
          <cell r="A2609" t="str">
            <v>001.18.16920</v>
          </cell>
          <cell r="B2609" t="str">
            <v>Execução de caixa de inspeção em alvenaria de tijolos maciço de 1/2 vez revestida com argamassa de cimento e areia 1:3 com impermeabilizante e tampa de concreto armado (e=0.07 m) conf. det. n. 15 dop 60 x 60 x 50 cm</v>
          </cell>
          <cell r="C2609" t="str">
            <v>UN</v>
          </cell>
          <cell r="D2609">
            <v>1</v>
          </cell>
          <cell r="E2609">
            <v>97.166700000000006</v>
          </cell>
          <cell r="F2609">
            <v>97.16</v>
          </cell>
        </row>
        <row r="2610">
          <cell r="A2610" t="str">
            <v>001.18.16940</v>
          </cell>
          <cell r="B2610" t="str">
            <v>Execução de caixa de inspeção em alvenaria de tijolos maciço de 1/2 vez revestida com argamassa de cimento e areia 1:3 com impermeabilizante e tampa de concreto armado (e=0.07 m) conf. det. n. 15 dop 70 x 70 x 50 cm</v>
          </cell>
          <cell r="C2610" t="str">
            <v>UN</v>
          </cell>
          <cell r="D2610">
            <v>1</v>
          </cell>
          <cell r="E2610">
            <v>112.90600000000001</v>
          </cell>
          <cell r="F2610">
            <v>112.9</v>
          </cell>
        </row>
        <row r="2611">
          <cell r="A2611" t="str">
            <v>001.18.16960</v>
          </cell>
          <cell r="B2611" t="str">
            <v>Execução de caixa de inspeção em alvenaria de tijolos maciço de 1/2 vez revestida com argamassa de cimento e areia 1:3 com impermeabilizante e tampa de concreto armado (e=0.07 m) conf. det. n. 15 dop 80 x 80 x 60 cm</v>
          </cell>
          <cell r="C2611" t="str">
            <v>UN</v>
          </cell>
          <cell r="D2611">
            <v>1</v>
          </cell>
          <cell r="E2611">
            <v>143.99090000000001</v>
          </cell>
          <cell r="F2611">
            <v>143.99</v>
          </cell>
        </row>
        <row r="2612">
          <cell r="A2612" t="str">
            <v>001.18.16980</v>
          </cell>
          <cell r="B2612" t="str">
            <v>Execução de caixa de inspeção em alvenaria de tijolos maciço de 1/2 vez revestida com argamassa de cimento e areia 1:3 com impermeabilizante e tampa de concreto armado (e=0.07 m) conf. det. n. 15 dop 100 x 100 x 100 cm</v>
          </cell>
          <cell r="C2612" t="str">
            <v>UN</v>
          </cell>
          <cell r="D2612">
            <v>1</v>
          </cell>
          <cell r="E2612">
            <v>239.63319999999999</v>
          </cell>
          <cell r="F2612">
            <v>239.63</v>
          </cell>
        </row>
        <row r="2613">
          <cell r="A2613" t="str">
            <v>001.18.17000</v>
          </cell>
          <cell r="B2613" t="str">
            <v>Execução de caixa de gordura diâmetro 300 mm x 500 mm de altura livre conf.det.nº14 dop</v>
          </cell>
          <cell r="C2613" t="str">
            <v>UN</v>
          </cell>
          <cell r="D2613">
            <v>1</v>
          </cell>
          <cell r="E2613">
            <v>69.361099999999993</v>
          </cell>
          <cell r="F2613">
            <v>69.36</v>
          </cell>
        </row>
        <row r="2614">
          <cell r="A2614" t="str">
            <v>001.18.17020</v>
          </cell>
          <cell r="B2614" t="str">
            <v>Execução de caixa de gordura diâmetro 150 mm</v>
          </cell>
          <cell r="C2614" t="str">
            <v>UN</v>
          </cell>
          <cell r="D2614">
            <v>1</v>
          </cell>
          <cell r="E2614">
            <v>37.523299999999999</v>
          </cell>
          <cell r="F2614">
            <v>37.520000000000003</v>
          </cell>
        </row>
        <row r="2615">
          <cell r="A2615" t="str">
            <v>001.18.17040</v>
          </cell>
          <cell r="B2615" t="str">
            <v>Execução de caixa de gordura de pvc(cx43)c/tampa de alumínio 250x230x75mm</v>
          </cell>
          <cell r="C2615" t="str">
            <v>UN</v>
          </cell>
          <cell r="D2615">
            <v>1</v>
          </cell>
          <cell r="E2615">
            <v>55.006599999999999</v>
          </cell>
          <cell r="F2615">
            <v>55</v>
          </cell>
        </row>
        <row r="2616">
          <cell r="A2616" t="str">
            <v>001.18.17060</v>
          </cell>
          <cell r="B2616" t="str">
            <v>Execução de caixa de gordura de pvc (cx43)c/tampa de pvc 250x230x75mm</v>
          </cell>
          <cell r="C2616" t="str">
            <v>UN</v>
          </cell>
          <cell r="D2616">
            <v>1</v>
          </cell>
          <cell r="E2616">
            <v>21.7866</v>
          </cell>
          <cell r="F2616">
            <v>21.78</v>
          </cell>
        </row>
        <row r="2617">
          <cell r="A2617" t="str">
            <v>001.18.17080</v>
          </cell>
          <cell r="B2617" t="str">
            <v>Execução de fossa séptica conf. det. n. 8 dop 1.60 x 0.80 x 1.50 m</v>
          </cell>
          <cell r="C2617" t="str">
            <v>UN</v>
          </cell>
          <cell r="D2617">
            <v>1</v>
          </cell>
          <cell r="E2617">
            <v>908.39160000000004</v>
          </cell>
          <cell r="F2617">
            <v>908.39</v>
          </cell>
        </row>
        <row r="2618">
          <cell r="A2618" t="str">
            <v>001.18.17100</v>
          </cell>
          <cell r="B2618" t="str">
            <v>Execução de fossa séptica conf. det. n. 2.50 x 1.15 x 1.50 m</v>
          </cell>
          <cell r="C2618" t="str">
            <v>UN</v>
          </cell>
          <cell r="D2618">
            <v>1</v>
          </cell>
          <cell r="E2618">
            <v>1448.3966</v>
          </cell>
          <cell r="F2618">
            <v>1448.39</v>
          </cell>
        </row>
        <row r="2619">
          <cell r="A2619" t="str">
            <v>001.18.17120</v>
          </cell>
          <cell r="B2619" t="str">
            <v>Execução de fossa séptica conf. det. n. 2.80 x 1.40 x 1.50 m</v>
          </cell>
          <cell r="C2619" t="str">
            <v>UN</v>
          </cell>
          <cell r="D2619">
            <v>1</v>
          </cell>
          <cell r="E2619">
            <v>1655.1405999999999</v>
          </cell>
          <cell r="F2619">
            <v>1655.14</v>
          </cell>
        </row>
        <row r="2620">
          <cell r="A2620" t="str">
            <v>001.18.17140</v>
          </cell>
          <cell r="B2620" t="str">
            <v>Execução de fossa séptica conf. det. n. 3.20 x 1.60 x 1.80 m</v>
          </cell>
          <cell r="C2620" t="str">
            <v>UN</v>
          </cell>
          <cell r="D2620">
            <v>1</v>
          </cell>
          <cell r="E2620">
            <v>2211.8546000000001</v>
          </cell>
          <cell r="F2620">
            <v>2211.85</v>
          </cell>
        </row>
        <row r="2621">
          <cell r="A2621" t="str">
            <v>001.18.17160</v>
          </cell>
          <cell r="B2621" t="str">
            <v>Execução de fossa séptica conf. det. n. 3.50 x 1.75 x 1.80 m</v>
          </cell>
          <cell r="C2621" t="str">
            <v>UN</v>
          </cell>
          <cell r="D2621">
            <v>1</v>
          </cell>
          <cell r="E2621">
            <v>2521.6977000000002</v>
          </cell>
          <cell r="F2621">
            <v>2521.69</v>
          </cell>
        </row>
        <row r="2622">
          <cell r="A2622" t="str">
            <v>001.18.17180</v>
          </cell>
          <cell r="B2622" t="str">
            <v>Execução de fossa séptica conf. det. n. 3.80 x 1.90 x 1.80 m</v>
          </cell>
          <cell r="C2622" t="str">
            <v>UN</v>
          </cell>
          <cell r="D2622">
            <v>1</v>
          </cell>
          <cell r="E2622">
            <v>2708.9414000000002</v>
          </cell>
          <cell r="F2622">
            <v>2708.94</v>
          </cell>
        </row>
        <row r="2623">
          <cell r="A2623" t="str">
            <v>001.18.17200</v>
          </cell>
          <cell r="B2623" t="str">
            <v>Execução de fossa séptica conf. det. n. 4.00 x 2.00 x 1.80 m</v>
          </cell>
          <cell r="C2623" t="str">
            <v>UN</v>
          </cell>
          <cell r="D2623">
            <v>1</v>
          </cell>
          <cell r="E2623">
            <v>2926.1678999999999</v>
          </cell>
          <cell r="F2623">
            <v>2926.16</v>
          </cell>
        </row>
        <row r="2624">
          <cell r="A2624" t="str">
            <v>001.18.17220</v>
          </cell>
          <cell r="B2624" t="str">
            <v>Execução de sumidouro conf. det. n. 12 dop diâmetro 1.50 m e profundidade 1.50 m</v>
          </cell>
          <cell r="C2624" t="str">
            <v>UN</v>
          </cell>
          <cell r="D2624">
            <v>1</v>
          </cell>
          <cell r="E2624">
            <v>535.28309999999999</v>
          </cell>
          <cell r="F2624">
            <v>535.28</v>
          </cell>
        </row>
        <row r="2625">
          <cell r="A2625" t="str">
            <v>001.18.17240</v>
          </cell>
          <cell r="B2625" t="str">
            <v>Execução de sumidouro conf. det. n. 12 dop diâmetro 1.50 e prof. 2.00 m</v>
          </cell>
          <cell r="C2625" t="str">
            <v>UN</v>
          </cell>
          <cell r="D2625">
            <v>1</v>
          </cell>
          <cell r="E2625">
            <v>616.70659999999998</v>
          </cell>
          <cell r="F2625">
            <v>616.70000000000005</v>
          </cell>
        </row>
        <row r="2626">
          <cell r="A2626" t="str">
            <v>001.18.17260</v>
          </cell>
          <cell r="B2626" t="str">
            <v>Execução de sumidouro conf. det. n. 12 dop diâmetro 1.50 e prof. 3.00 m</v>
          </cell>
          <cell r="C2626" t="str">
            <v>UN</v>
          </cell>
          <cell r="D2626">
            <v>1</v>
          </cell>
          <cell r="E2626">
            <v>793.49300000000005</v>
          </cell>
          <cell r="F2626">
            <v>793.49</v>
          </cell>
        </row>
        <row r="2627">
          <cell r="A2627" t="str">
            <v>001.18.17280</v>
          </cell>
          <cell r="B2627" t="str">
            <v>Execução de sumidouro conf. det. n. 12 dop diâmetro 2.00 m e prof. 2.00 m</v>
          </cell>
          <cell r="C2627" t="str">
            <v>UN</v>
          </cell>
          <cell r="D2627">
            <v>1</v>
          </cell>
          <cell r="E2627">
            <v>911.30610000000001</v>
          </cell>
          <cell r="F2627">
            <v>911.3</v>
          </cell>
        </row>
        <row r="2628">
          <cell r="A2628" t="str">
            <v>001.18.17300</v>
          </cell>
          <cell r="B2628" t="str">
            <v>Execução de sumidouro conf. det. n. 12 dop diâmetro 2.00 m e prof. 3.00m</v>
          </cell>
          <cell r="C2628" t="str">
            <v>UN</v>
          </cell>
          <cell r="D2628">
            <v>1</v>
          </cell>
          <cell r="E2628">
            <v>1156.9050999999999</v>
          </cell>
          <cell r="F2628">
            <v>1156.9000000000001</v>
          </cell>
        </row>
        <row r="2629">
          <cell r="A2629" t="str">
            <v>001.18.17320</v>
          </cell>
          <cell r="B2629" t="str">
            <v>Execução de sumidouro conf. det. n. 12 dop diâmetro 2.00 e prof. 3.20 m</v>
          </cell>
          <cell r="C2629" t="str">
            <v>UN</v>
          </cell>
          <cell r="D2629">
            <v>1</v>
          </cell>
          <cell r="E2629">
            <v>1206.4373000000001</v>
          </cell>
          <cell r="F2629">
            <v>1206.43</v>
          </cell>
        </row>
        <row r="2630">
          <cell r="A2630" t="str">
            <v>001.18.17340</v>
          </cell>
          <cell r="B2630" t="str">
            <v>Execução de sumidouro conf. det. n. 12 dop diâmetro 2.00 m e prof. 4.15 m</v>
          </cell>
          <cell r="C2630" t="str">
            <v>UN</v>
          </cell>
          <cell r="D2630">
            <v>1</v>
          </cell>
          <cell r="E2630">
            <v>1440.0535</v>
          </cell>
          <cell r="F2630">
            <v>1440.05</v>
          </cell>
        </row>
        <row r="2631">
          <cell r="A2631" t="str">
            <v>001.18.17360</v>
          </cell>
          <cell r="B2631" t="str">
            <v>Execução de sumidouro conf. det. n. 12 dop diâmetro 2.00 m e prof. 4.50 m</v>
          </cell>
          <cell r="C2631" t="str">
            <v>UN</v>
          </cell>
          <cell r="D2631">
            <v>1</v>
          </cell>
          <cell r="E2631">
            <v>1526.3561</v>
          </cell>
          <cell r="F2631">
            <v>1526.35</v>
          </cell>
        </row>
        <row r="2632">
          <cell r="A2632" t="str">
            <v>001.18.17380</v>
          </cell>
          <cell r="B2632" t="str">
            <v>Execução de sumidouro conf. det. n. 12 dop diâmetro 3.00 m e prof. 3.30 m</v>
          </cell>
          <cell r="C2632" t="str">
            <v>UN</v>
          </cell>
          <cell r="D2632">
            <v>1</v>
          </cell>
          <cell r="E2632">
            <v>2184.3787000000002</v>
          </cell>
          <cell r="F2632">
            <v>2184.37</v>
          </cell>
        </row>
        <row r="2633">
          <cell r="A2633" t="str">
            <v>001.18.17400</v>
          </cell>
          <cell r="B2633" t="str">
            <v>Execução de filtro anaeróbico d = 2,20 m, conforme detalhe do dvop</v>
          </cell>
          <cell r="C2633" t="str">
            <v>UN</v>
          </cell>
          <cell r="D2633">
            <v>1</v>
          </cell>
          <cell r="E2633">
            <v>7371.6616999999997</v>
          </cell>
          <cell r="F2633">
            <v>7371.66</v>
          </cell>
        </row>
        <row r="2634">
          <cell r="A2634" t="str">
            <v>001.18.17420</v>
          </cell>
          <cell r="B2634" t="str">
            <v>Fornecimento e aplicação de brita nr. 4</v>
          </cell>
          <cell r="C2634" t="str">
            <v>M3</v>
          </cell>
          <cell r="D2634">
            <v>1</v>
          </cell>
          <cell r="E2634">
            <v>54.696800000000003</v>
          </cell>
          <cell r="F2634">
            <v>54.69</v>
          </cell>
        </row>
        <row r="2635">
          <cell r="A2635" t="str">
            <v>001.18.17440</v>
          </cell>
          <cell r="B2635" t="str">
            <v>Fornecimento e instalação de escada de marinheiro com 8 degraus</v>
          </cell>
          <cell r="C2635" t="str">
            <v>UN</v>
          </cell>
          <cell r="D2635">
            <v>1</v>
          </cell>
          <cell r="E2635">
            <v>57.917700000000004</v>
          </cell>
          <cell r="F2635">
            <v>57.91</v>
          </cell>
        </row>
        <row r="2636">
          <cell r="A2636" t="str">
            <v>001.18.17460</v>
          </cell>
          <cell r="B2636" t="str">
            <v>Fornecimento e instalação de bomba dosadora de cloro mod.10, v=2,05 l/h</v>
          </cell>
          <cell r="C2636" t="str">
            <v>UN</v>
          </cell>
          <cell r="D2636">
            <v>1</v>
          </cell>
          <cell r="E2636">
            <v>643.6694</v>
          </cell>
          <cell r="F2636">
            <v>643.66</v>
          </cell>
        </row>
        <row r="2637">
          <cell r="A2637" t="str">
            <v>001.18.17480</v>
          </cell>
          <cell r="B2637" t="str">
            <v>Fornecimento e instalação bomba dosadora de cloro mod. v - 1,5 com vazao maxima de 1,5 l/h de injetronic ou similar</v>
          </cell>
          <cell r="C2637" t="str">
            <v>UN</v>
          </cell>
          <cell r="D2637">
            <v>1</v>
          </cell>
          <cell r="E2637">
            <v>670.47329999999999</v>
          </cell>
          <cell r="F2637">
            <v>670.47</v>
          </cell>
        </row>
        <row r="2638">
          <cell r="A2638" t="str">
            <v>001.18.17500</v>
          </cell>
          <cell r="B2638" t="str">
            <v>Execução de caixa de alvenaria para abrigar bomba dosadora de cloro</v>
          </cell>
          <cell r="C2638" t="str">
            <v>UN</v>
          </cell>
          <cell r="D2638">
            <v>1</v>
          </cell>
          <cell r="E2638">
            <v>97.621799999999993</v>
          </cell>
          <cell r="F2638">
            <v>97.62</v>
          </cell>
        </row>
        <row r="2639">
          <cell r="A2639" t="str">
            <v>001.18.17520</v>
          </cell>
          <cell r="B2639" t="str">
            <v>Execução de vala de infiltração com seção trapezoidal (base menor=0,50 m, base maior = 1,00 m), contendo camadas de brita nº 04 (0,20 m e 0,30 m) areia grossa( 0,50 m) e aterro ( 0,50m), inclusive 2 (dois) tubos de pvc perfurados p/ dreno - 100 mm, conf</v>
          </cell>
          <cell r="C2639" t="str">
            <v>ML</v>
          </cell>
          <cell r="D2639">
            <v>1</v>
          </cell>
          <cell r="E2639">
            <v>65.308000000000007</v>
          </cell>
          <cell r="F2639">
            <v>65.3</v>
          </cell>
        </row>
        <row r="2640">
          <cell r="A2640" t="str">
            <v>001.18.17540</v>
          </cell>
          <cell r="B2640" t="str">
            <v>Fornecimento, assentamento e rejuntamento de tubos de concreto com armação simples 1000 mm</v>
          </cell>
          <cell r="C2640" t="str">
            <v>ML</v>
          </cell>
          <cell r="D2640">
            <v>1</v>
          </cell>
          <cell r="E2640">
            <v>153.1694</v>
          </cell>
          <cell r="F2640">
            <v>153.16</v>
          </cell>
        </row>
        <row r="2641">
          <cell r="A2641" t="str">
            <v>001.18.17560</v>
          </cell>
          <cell r="B2641" t="str">
            <v>Fornecimento, assentamento e rejuntamento de tubos de concreto com armação simples  800 mm</v>
          </cell>
          <cell r="C2641" t="str">
            <v>ML</v>
          </cell>
          <cell r="D2641">
            <v>1</v>
          </cell>
          <cell r="E2641">
            <v>111.8449</v>
          </cell>
          <cell r="F2641">
            <v>111.84</v>
          </cell>
        </row>
        <row r="2642">
          <cell r="A2642" t="str">
            <v>001.18.17580</v>
          </cell>
          <cell r="B2642" t="str">
            <v>Fornecimento, assentamento e rejuntamento de tubos de concreto com armação simples  600 mm</v>
          </cell>
          <cell r="C2642" t="str">
            <v>ML</v>
          </cell>
          <cell r="D2642">
            <v>1</v>
          </cell>
          <cell r="E2642">
            <v>84.959599999999995</v>
          </cell>
          <cell r="F2642">
            <v>84.95</v>
          </cell>
        </row>
        <row r="2643">
          <cell r="A2643" t="str">
            <v>001.18.17600</v>
          </cell>
          <cell r="B2643" t="str">
            <v>Fornecimento, assentamento e rejuntamento de tubos de concreto com armação simples  400 mm</v>
          </cell>
          <cell r="C2643" t="str">
            <v>ML</v>
          </cell>
          <cell r="D2643">
            <v>1</v>
          </cell>
          <cell r="E2643">
            <v>44.826799999999999</v>
          </cell>
          <cell r="F2643">
            <v>44.82</v>
          </cell>
        </row>
        <row r="2644">
          <cell r="A2644" t="str">
            <v>001.18.17620</v>
          </cell>
          <cell r="B2644" t="str">
            <v>Fornecimento, assentamento e rejuntamento de tubos de concreto com armação dupla 1000 mm</v>
          </cell>
          <cell r="C2644" t="str">
            <v>ML</v>
          </cell>
          <cell r="D2644">
            <v>1</v>
          </cell>
          <cell r="E2644">
            <v>188.1694</v>
          </cell>
          <cell r="F2644">
            <v>188.16</v>
          </cell>
        </row>
        <row r="2645">
          <cell r="A2645" t="str">
            <v>001.18.17640</v>
          </cell>
          <cell r="B2645" t="str">
            <v>Fornecimento, assentamento e rejuntamento de tubos de concreto com armação dupla  800 mm</v>
          </cell>
          <cell r="C2645" t="str">
            <v>ML</v>
          </cell>
          <cell r="D2645">
            <v>1</v>
          </cell>
          <cell r="E2645">
            <v>135.8449</v>
          </cell>
          <cell r="F2645">
            <v>135.84</v>
          </cell>
        </row>
        <row r="2646">
          <cell r="A2646" t="str">
            <v>001.18.17660</v>
          </cell>
          <cell r="B2646" t="str">
            <v>Fornecimento, assentamento e rejuntamento de tubos de concreto sem armação  600 mm</v>
          </cell>
          <cell r="C2646" t="str">
            <v>ML</v>
          </cell>
          <cell r="D2646">
            <v>1</v>
          </cell>
          <cell r="E2646">
            <v>66.193399999999997</v>
          </cell>
          <cell r="F2646">
            <v>66.19</v>
          </cell>
        </row>
        <row r="2647">
          <cell r="A2647" t="str">
            <v>001.18.17680</v>
          </cell>
          <cell r="B2647" t="str">
            <v>Fornecimento, assentamento e rejuntamento de tubos de concreto sem armação  500 mm</v>
          </cell>
          <cell r="C2647" t="str">
            <v>ML</v>
          </cell>
          <cell r="D2647">
            <v>1</v>
          </cell>
          <cell r="E2647">
            <v>48.988700000000001</v>
          </cell>
          <cell r="F2647">
            <v>48.98</v>
          </cell>
        </row>
        <row r="2648">
          <cell r="A2648" t="str">
            <v>001.18.17700</v>
          </cell>
          <cell r="B2648" t="str">
            <v>Fornecimento, assentamento e rejuntamento de tubos de concreto sem armação  400 mm</v>
          </cell>
          <cell r="C2648" t="str">
            <v>ML</v>
          </cell>
          <cell r="D2648">
            <v>1</v>
          </cell>
          <cell r="E2648">
            <v>34.826799999999999</v>
          </cell>
          <cell r="F2648">
            <v>34.82</v>
          </cell>
        </row>
        <row r="2649">
          <cell r="A2649" t="str">
            <v>001.18.17720</v>
          </cell>
          <cell r="B2649" t="str">
            <v>Fornecimento, assentamento e rejuntamento de tubos de concreto sem armação  350 mm</v>
          </cell>
          <cell r="C2649" t="str">
            <v>ML</v>
          </cell>
          <cell r="D2649">
            <v>1</v>
          </cell>
          <cell r="E2649">
            <v>26.326799999999999</v>
          </cell>
          <cell r="F2649">
            <v>26.32</v>
          </cell>
        </row>
        <row r="2650">
          <cell r="A2650" t="str">
            <v>001.18.17740</v>
          </cell>
          <cell r="B2650" t="str">
            <v>Fornecimento, assentamento e rejuntamento de tubos de concreto sem armação  300 mm</v>
          </cell>
          <cell r="C2650" t="str">
            <v>ML</v>
          </cell>
          <cell r="D2650">
            <v>1</v>
          </cell>
          <cell r="E2650">
            <v>21.933</v>
          </cell>
          <cell r="F2650">
            <v>21.93</v>
          </cell>
        </row>
        <row r="2651">
          <cell r="A2651" t="str">
            <v>001.18.17760</v>
          </cell>
          <cell r="B2651" t="str">
            <v>Fornecimento, assentamento e rejuntamento de tubos de concreto sem armação  250 mm</v>
          </cell>
          <cell r="C2651" t="str">
            <v>ML</v>
          </cell>
          <cell r="D2651">
            <v>1</v>
          </cell>
          <cell r="E2651">
            <v>20.933</v>
          </cell>
          <cell r="F2651">
            <v>20.93</v>
          </cell>
        </row>
        <row r="2652">
          <cell r="A2652" t="str">
            <v>001.18.17780</v>
          </cell>
          <cell r="B2652" t="str">
            <v>Fornecimento, assentamento e rejuntamento de tubos de concreto sem armação  200 mm</v>
          </cell>
          <cell r="C2652" t="str">
            <v>ML</v>
          </cell>
          <cell r="D2652">
            <v>1</v>
          </cell>
          <cell r="E2652">
            <v>16.712599999999998</v>
          </cell>
          <cell r="F2652">
            <v>16.71</v>
          </cell>
        </row>
        <row r="2653">
          <cell r="A2653" t="str">
            <v>001.18.17800</v>
          </cell>
          <cell r="B2653" t="str">
            <v>Fornecimento, assentamento e rejuntamento de tubos de concreto sem armação  150 mm</v>
          </cell>
          <cell r="C2653" t="str">
            <v>ML</v>
          </cell>
          <cell r="D2653">
            <v>1</v>
          </cell>
          <cell r="E2653">
            <v>14.7126</v>
          </cell>
          <cell r="F2653">
            <v>14.71</v>
          </cell>
        </row>
        <row r="2654">
          <cell r="A2654" t="str">
            <v>001.18.17820</v>
          </cell>
          <cell r="B2654" t="str">
            <v>Fornecimento, assentamento e rejuntamento de tubos de concreto sem armação  100 mm</v>
          </cell>
          <cell r="C2654" t="str">
            <v>ML</v>
          </cell>
          <cell r="D2654">
            <v>1</v>
          </cell>
          <cell r="E2654">
            <v>11.6639</v>
          </cell>
          <cell r="F2654">
            <v>11.66</v>
          </cell>
        </row>
        <row r="2655">
          <cell r="A2655" t="str">
            <v>001.18.17840</v>
          </cell>
          <cell r="B2655" t="str">
            <v>Fornecimento, assentamento e rejuntamento de tubo de concreto poroso mf 400 mm</v>
          </cell>
          <cell r="C2655" t="str">
            <v>ML</v>
          </cell>
          <cell r="D2655">
            <v>1</v>
          </cell>
          <cell r="E2655">
            <v>38.326799999999999</v>
          </cell>
          <cell r="F2655">
            <v>38.32</v>
          </cell>
        </row>
        <row r="2656">
          <cell r="A2656" t="str">
            <v>001.18.17860</v>
          </cell>
          <cell r="B2656" t="str">
            <v>Fornecimento, assentamento e rejuntamento de tubo de concreto poroso mf 350 mm</v>
          </cell>
          <cell r="C2656" t="str">
            <v>ML</v>
          </cell>
          <cell r="D2656">
            <v>1</v>
          </cell>
          <cell r="E2656">
            <v>28.326799999999999</v>
          </cell>
          <cell r="F2656">
            <v>28.32</v>
          </cell>
        </row>
        <row r="2657">
          <cell r="A2657" t="str">
            <v>001.18.17880</v>
          </cell>
          <cell r="B2657" t="str">
            <v>Fornecimento, assentamento e rejuntamento de tubo de concreto poroso mf 300 mm</v>
          </cell>
          <cell r="C2657" t="str">
            <v>ML</v>
          </cell>
          <cell r="D2657">
            <v>1</v>
          </cell>
          <cell r="E2657">
            <v>19.188300000000002</v>
          </cell>
          <cell r="F2657">
            <v>19.18</v>
          </cell>
        </row>
        <row r="2658">
          <cell r="A2658" t="str">
            <v>001.18.17900</v>
          </cell>
          <cell r="B2658" t="str">
            <v>Fornecimento, assentamento e rejuntamento de tubo de concreto poroso mf 250 mm</v>
          </cell>
          <cell r="C2658" t="str">
            <v>ML</v>
          </cell>
          <cell r="D2658">
            <v>1</v>
          </cell>
          <cell r="E2658">
            <v>22.433</v>
          </cell>
          <cell r="F2658">
            <v>22.43</v>
          </cell>
        </row>
        <row r="2659">
          <cell r="A2659" t="str">
            <v>001.18.17920</v>
          </cell>
          <cell r="B2659" t="str">
            <v>Fornecimento, assentamento e rejuntamento de tubo de concreto poroso mf 200 mm</v>
          </cell>
          <cell r="C2659" t="str">
            <v>ML</v>
          </cell>
          <cell r="D2659">
            <v>1</v>
          </cell>
          <cell r="E2659">
            <v>16.912600000000001</v>
          </cell>
          <cell r="F2659">
            <v>16.91</v>
          </cell>
        </row>
        <row r="2660">
          <cell r="A2660" t="str">
            <v>001.18.17940</v>
          </cell>
          <cell r="B2660" t="str">
            <v>Fornecimento, assentamento e rejuntamento de tubo de concreto poroso mf 150 mm</v>
          </cell>
          <cell r="C2660" t="str">
            <v>ML</v>
          </cell>
          <cell r="D2660">
            <v>1</v>
          </cell>
          <cell r="E2660">
            <v>16.912600000000001</v>
          </cell>
          <cell r="F2660">
            <v>16.91</v>
          </cell>
        </row>
        <row r="2661">
          <cell r="A2661" t="str">
            <v>001.18.17960</v>
          </cell>
          <cell r="B2661" t="str">
            <v>Fornecimento, assentamento e rejuntamento de tubo de concreto poroso mf 100 mm</v>
          </cell>
          <cell r="C2661" t="str">
            <v>ML</v>
          </cell>
          <cell r="D2661">
            <v>1</v>
          </cell>
          <cell r="E2661">
            <v>16.0639</v>
          </cell>
          <cell r="F2661">
            <v>16.059999999999999</v>
          </cell>
        </row>
        <row r="2662">
          <cell r="A2662" t="str">
            <v>001.18.17980</v>
          </cell>
          <cell r="B2662" t="str">
            <v>Fornecimento de camada filtrante de areia 0.30 m e pedra 0.60 m (seixo rolado) apiloado s/ escavação</v>
          </cell>
          <cell r="C2662" t="str">
            <v>ML</v>
          </cell>
          <cell r="D2662">
            <v>1</v>
          </cell>
          <cell r="E2662">
            <v>44.652200000000001</v>
          </cell>
          <cell r="F2662">
            <v>44.65</v>
          </cell>
        </row>
        <row r="2663">
          <cell r="A2663" t="str">
            <v>001.18.18000</v>
          </cell>
          <cell r="B2663" t="str">
            <v>Fornecimento de dreno em pedra (cascalho) seccao trapezoidal base maior 60 cm base menor 30 cm e altura 50 cm incl escavação</v>
          </cell>
          <cell r="C2663" t="str">
            <v>ML</v>
          </cell>
          <cell r="D2663">
            <v>1</v>
          </cell>
          <cell r="E2663">
            <v>7.6702000000000004</v>
          </cell>
          <cell r="F2663">
            <v>7.67</v>
          </cell>
        </row>
        <row r="2664">
          <cell r="A2664" t="str">
            <v>001.18.18020</v>
          </cell>
          <cell r="B2664" t="str">
            <v>Fornecimento de dreno com secao trapezoidal (base menor = 0,50m, base maior = 1,0m e altura de 1,50m), em camadas de brita nº 2 e 4 e areia grossa inclusive tubo de pvc perfurado d=1,50 mm, conf. det. do dvop</v>
          </cell>
          <cell r="C2664" t="str">
            <v>ML</v>
          </cell>
          <cell r="D2664">
            <v>1</v>
          </cell>
          <cell r="E2664">
            <v>73.835999999999999</v>
          </cell>
          <cell r="F2664">
            <v>73.83</v>
          </cell>
        </row>
        <row r="2665">
          <cell r="A2665" t="str">
            <v>001.18.18040</v>
          </cell>
          <cell r="B2665" t="str">
            <v>Escavacao mecânica de valas em material de 1º categoria</v>
          </cell>
          <cell r="C2665" t="str">
            <v>M3</v>
          </cell>
          <cell r="D2665">
            <v>1</v>
          </cell>
          <cell r="E2665">
            <v>2.44</v>
          </cell>
          <cell r="F2665">
            <v>2.44</v>
          </cell>
        </row>
        <row r="2666">
          <cell r="A2666" t="str">
            <v>001.18.18060</v>
          </cell>
          <cell r="B2666" t="str">
            <v>Reaterro e compactação mecânica de valas</v>
          </cell>
          <cell r="C2666" t="str">
            <v>M3</v>
          </cell>
          <cell r="D2666">
            <v>1</v>
          </cell>
          <cell r="E2666">
            <v>2.37</v>
          </cell>
          <cell r="F2666">
            <v>2.37</v>
          </cell>
        </row>
        <row r="2667">
          <cell r="A2667" t="str">
            <v>001.18.18080</v>
          </cell>
          <cell r="B2667" t="str">
            <v>Execução de poço de visita conf. det. do dop n.4 120x120x50 cm</v>
          </cell>
          <cell r="C2667" t="str">
            <v>UN</v>
          </cell>
          <cell r="D2667">
            <v>1</v>
          </cell>
          <cell r="E2667">
            <v>666.88250000000005</v>
          </cell>
          <cell r="F2667">
            <v>666.88</v>
          </cell>
        </row>
        <row r="2668">
          <cell r="A2668" t="str">
            <v>001.18.18100</v>
          </cell>
          <cell r="B2668" t="str">
            <v>Execução de poço de visita conf. det. do dop n.4 120x120x70 cm</v>
          </cell>
          <cell r="C2668" t="str">
            <v>UN</v>
          </cell>
          <cell r="D2668">
            <v>1</v>
          </cell>
          <cell r="E2668">
            <v>753.57719999999995</v>
          </cell>
          <cell r="F2668">
            <v>753.57</v>
          </cell>
        </row>
        <row r="2669">
          <cell r="A2669" t="str">
            <v>001.18.18120</v>
          </cell>
          <cell r="B2669" t="str">
            <v>Execução de poço de visita conf. det. do dop n.4 120x120x105 cm</v>
          </cell>
          <cell r="C2669" t="str">
            <v>UN</v>
          </cell>
          <cell r="D2669">
            <v>1</v>
          </cell>
          <cell r="E2669">
            <v>910.01900000000001</v>
          </cell>
          <cell r="F2669">
            <v>910.01</v>
          </cell>
        </row>
        <row r="2670">
          <cell r="A2670" t="str">
            <v>001.18.18140</v>
          </cell>
          <cell r="B2670" t="str">
            <v>Execução de poço de visita conf. det. do dop n.4 120x120x120 cm</v>
          </cell>
          <cell r="C2670" t="str">
            <v>UN</v>
          </cell>
          <cell r="D2670">
            <v>1</v>
          </cell>
          <cell r="E2670">
            <v>964.1268</v>
          </cell>
          <cell r="F2670">
            <v>964.12</v>
          </cell>
        </row>
        <row r="2671">
          <cell r="A2671" t="str">
            <v>001.18.18160</v>
          </cell>
          <cell r="B2671" t="str">
            <v>Execução de poço de visita conf. det. do dop n.4 120x120x140 cm</v>
          </cell>
          <cell r="C2671" t="str">
            <v>UN</v>
          </cell>
          <cell r="D2671">
            <v>1</v>
          </cell>
          <cell r="E2671">
            <v>1338.0420999999999</v>
          </cell>
          <cell r="F2671">
            <v>1338.04</v>
          </cell>
        </row>
        <row r="2672">
          <cell r="A2672" t="str">
            <v>001.18.18180</v>
          </cell>
          <cell r="B2672" t="str">
            <v>Execução de poço de visita conf. det. do dop n.4 120x120x190 cm</v>
          </cell>
          <cell r="C2672" t="str">
            <v>UN</v>
          </cell>
          <cell r="D2672">
            <v>1</v>
          </cell>
          <cell r="E2672">
            <v>1316.0499</v>
          </cell>
          <cell r="F2672">
            <v>1316.04</v>
          </cell>
        </row>
        <row r="2673">
          <cell r="A2673" t="str">
            <v>001.18.18200</v>
          </cell>
          <cell r="B2673" t="str">
            <v>Fornecimento e instalação de tubo leve de pvc rígido branco c/ ponta e bolsa lisa em barra 6 m diâmetro 450 mm</v>
          </cell>
          <cell r="C2673" t="str">
            <v>ML</v>
          </cell>
          <cell r="D2673">
            <v>1</v>
          </cell>
          <cell r="E2673">
            <v>82.278400000000005</v>
          </cell>
          <cell r="F2673">
            <v>82.27</v>
          </cell>
        </row>
        <row r="2674">
          <cell r="A2674" t="str">
            <v>001.18.18220</v>
          </cell>
          <cell r="B2674" t="str">
            <v>Fornecimento e instalação de tubo leve de pvc rígido branco c/ ponta e bolsa lisa em barra 6 m diâmetro 400 mm</v>
          </cell>
          <cell r="C2674" t="str">
            <v>ML</v>
          </cell>
          <cell r="D2674">
            <v>1</v>
          </cell>
          <cell r="E2674">
            <v>82.537999999999997</v>
          </cell>
          <cell r="F2674">
            <v>82.53</v>
          </cell>
        </row>
        <row r="2675">
          <cell r="A2675" t="str">
            <v>001.18.18240</v>
          </cell>
          <cell r="B2675" t="str">
            <v>Fornecimento e instalação de tubo leve de pvc rígido branco c/ ponta e bolsa lisa em barra 6 m diâmetro 300 mm</v>
          </cell>
          <cell r="C2675" t="str">
            <v>ML</v>
          </cell>
          <cell r="D2675">
            <v>1</v>
          </cell>
          <cell r="E2675">
            <v>55.057499999999997</v>
          </cell>
          <cell r="F2675">
            <v>55.05</v>
          </cell>
        </row>
        <row r="2676">
          <cell r="A2676" t="str">
            <v>001.18.18260</v>
          </cell>
          <cell r="B2676" t="str">
            <v>Fornecimento e instalaçao de tubo leve de pvc rígido branco c/ ponta e bolsa lisa em barra 6 m diâmetro 250 mm</v>
          </cell>
          <cell r="C2676" t="str">
            <v>ML</v>
          </cell>
          <cell r="D2676">
            <v>1</v>
          </cell>
          <cell r="E2676">
            <v>33.882899999999999</v>
          </cell>
          <cell r="F2676">
            <v>33.880000000000003</v>
          </cell>
        </row>
        <row r="2677">
          <cell r="A2677" t="str">
            <v>001.18.18280</v>
          </cell>
          <cell r="B2677" t="str">
            <v>Fornecimento e instalação de tubo leve de pvc rígido branco c/ ponta e bolsa lisa em barra 6 m diâmetro 200 mm</v>
          </cell>
          <cell r="C2677" t="str">
            <v>ML</v>
          </cell>
          <cell r="D2677">
            <v>1</v>
          </cell>
          <cell r="E2677">
            <v>23.3216</v>
          </cell>
          <cell r="F2677">
            <v>23.32</v>
          </cell>
        </row>
        <row r="2678">
          <cell r="A2678" t="str">
            <v>001.18.18300</v>
          </cell>
          <cell r="B2678" t="str">
            <v>Fornecimento e instalação de tubo leve de pvc rígido branco c/ ponta e bolsa lisa em barra 6 m diâmetro 150 mm</v>
          </cell>
          <cell r="C2678" t="str">
            <v>ML</v>
          </cell>
          <cell r="D2678">
            <v>1</v>
          </cell>
          <cell r="E2678">
            <v>19.729199999999999</v>
          </cell>
          <cell r="F2678">
            <v>19.72</v>
          </cell>
        </row>
        <row r="2679">
          <cell r="A2679" t="str">
            <v>001.18.18320</v>
          </cell>
          <cell r="B2679" t="str">
            <v>Fornecimento e instalação de tubo leve de pvc rígido branco c/ ponta e bolsa lisa em barra 6 m diâmetro 125 mm</v>
          </cell>
          <cell r="C2679" t="str">
            <v>ML</v>
          </cell>
          <cell r="D2679">
            <v>1</v>
          </cell>
          <cell r="E2679">
            <v>19.7224</v>
          </cell>
          <cell r="F2679">
            <v>19.72</v>
          </cell>
        </row>
        <row r="2680">
          <cell r="A2680" t="str">
            <v>001.18.18340</v>
          </cell>
          <cell r="B2680" t="str">
            <v>Fornecimento e Instalação de Calha condutor (redondo ou retangular) e rufo em chapa galvanizada n.26 corte 25 cm</v>
          </cell>
          <cell r="C2680" t="str">
            <v>ML</v>
          </cell>
          <cell r="D2680">
            <v>1</v>
          </cell>
          <cell r="E2680">
            <v>14.2499</v>
          </cell>
          <cell r="F2680">
            <v>14.24</v>
          </cell>
        </row>
        <row r="2681">
          <cell r="A2681" t="str">
            <v>001.18.18380</v>
          </cell>
          <cell r="B2681" t="str">
            <v>Fornecimento e Instalação de Calha condutor (redondo ou retangular) e rufo em chapa galvanizada n.26 corte 40 cm</v>
          </cell>
          <cell r="C2681" t="str">
            <v>ML</v>
          </cell>
          <cell r="D2681">
            <v>1</v>
          </cell>
          <cell r="E2681">
            <v>19.180700000000002</v>
          </cell>
          <cell r="F2681">
            <v>19.18</v>
          </cell>
        </row>
        <row r="2682">
          <cell r="A2682" t="str">
            <v>001.18.18420</v>
          </cell>
          <cell r="B2682" t="str">
            <v>Fornecimento e Instalação de Calha condutor (redondo ou retangular) e rufo em chapa n. 24 corte 25 cm</v>
          </cell>
          <cell r="C2682" t="str">
            <v>ML</v>
          </cell>
          <cell r="D2682">
            <v>1</v>
          </cell>
          <cell r="E2682">
            <v>15.558</v>
          </cell>
          <cell r="F2682">
            <v>15.55</v>
          </cell>
        </row>
        <row r="2683">
          <cell r="A2683" t="str">
            <v>001.18.18440</v>
          </cell>
          <cell r="B2683" t="str">
            <v>Fornecimento e Instalação de Calha condutor (redondo ou retangular) e rufo em chapa n. 24 corte 30 cm</v>
          </cell>
          <cell r="C2683" t="str">
            <v>ML</v>
          </cell>
          <cell r="D2683">
            <v>1</v>
          </cell>
          <cell r="E2683">
            <v>16.896999999999998</v>
          </cell>
          <cell r="F2683">
            <v>16.89</v>
          </cell>
        </row>
        <row r="2684">
          <cell r="A2684" t="str">
            <v>001.18.18460</v>
          </cell>
          <cell r="B2684" t="str">
            <v>Fornecimento e Instalação de Calha condutor (redondo ou retangular) e rufo em chapa n. 24 corte 40 cm</v>
          </cell>
          <cell r="C2684" t="str">
            <v>ML</v>
          </cell>
          <cell r="D2684">
            <v>1</v>
          </cell>
          <cell r="E2684">
            <v>18.022500000000001</v>
          </cell>
          <cell r="F2684">
            <v>18.02</v>
          </cell>
        </row>
        <row r="2685">
          <cell r="A2685" t="str">
            <v>001.18.18480</v>
          </cell>
          <cell r="B2685" t="str">
            <v>Fornecimento e Instalação de Calha condutor (redondo ou retangular) e rufo em chapa n. 24 corte 50 cm</v>
          </cell>
          <cell r="C2685" t="str">
            <v>ML</v>
          </cell>
          <cell r="D2685">
            <v>1</v>
          </cell>
          <cell r="E2685">
            <v>22.132200000000001</v>
          </cell>
          <cell r="F2685">
            <v>22.13</v>
          </cell>
        </row>
        <row r="2686">
          <cell r="A2686" t="str">
            <v>001.18.18500</v>
          </cell>
          <cell r="B2686" t="str">
            <v>Fornecimento e Instalação de Calha condutor (redondo ou retangular) e rufo em chapa n. 24 corte 120 cm</v>
          </cell>
          <cell r="C2686" t="str">
            <v>M</v>
          </cell>
          <cell r="D2686">
            <v>1</v>
          </cell>
          <cell r="E2686">
            <v>20.301300000000001</v>
          </cell>
          <cell r="F2686">
            <v>20.3</v>
          </cell>
        </row>
        <row r="2687">
          <cell r="A2687" t="str">
            <v>001.18.18520</v>
          </cell>
          <cell r="B2687" t="str">
            <v>Fornecimento e instalação de tubo de pvc rígido série r em barra de 6 m cor bege com ponta lisa diâm. 150 mm</v>
          </cell>
          <cell r="C2687" t="str">
            <v>ML</v>
          </cell>
          <cell r="D2687">
            <v>1</v>
          </cell>
          <cell r="E2687">
            <v>21.769500000000001</v>
          </cell>
          <cell r="F2687">
            <v>21.76</v>
          </cell>
        </row>
        <row r="2688">
          <cell r="A2688" t="str">
            <v>001.18.18540</v>
          </cell>
          <cell r="B2688" t="str">
            <v>Fornecimento e instalação de tubo de pvc rígido série r em barra de 6 m cor bege com ponta lisa diâm. 100 mm</v>
          </cell>
          <cell r="C2688" t="str">
            <v>ML</v>
          </cell>
          <cell r="D2688">
            <v>1</v>
          </cell>
          <cell r="E2688">
            <v>9.0772999999999993</v>
          </cell>
          <cell r="F2688">
            <v>9.07</v>
          </cell>
        </row>
        <row r="2689">
          <cell r="A2689" t="str">
            <v>001.18.18560</v>
          </cell>
          <cell r="B2689" t="str">
            <v>Fornecimento e instalação de tubo de pvc rígido série r em barra de 6 m cor bege com ponta lisa diâm. 75 mm</v>
          </cell>
          <cell r="C2689" t="str">
            <v>ML</v>
          </cell>
          <cell r="D2689">
            <v>1</v>
          </cell>
          <cell r="E2689">
            <v>7.9356999999999998</v>
          </cell>
          <cell r="F2689">
            <v>7.93</v>
          </cell>
        </row>
        <row r="2690">
          <cell r="A2690" t="str">
            <v>001.18.18580</v>
          </cell>
          <cell r="B2690" t="str">
            <v>Fornecimento e instalação de conexões de pvc p/ tubo série r curva curta 87º 30'  diâm.150 mm</v>
          </cell>
          <cell r="C2690" t="str">
            <v>UN</v>
          </cell>
          <cell r="D2690">
            <v>1</v>
          </cell>
          <cell r="E2690">
            <v>67.028400000000005</v>
          </cell>
          <cell r="F2690">
            <v>67.02</v>
          </cell>
        </row>
        <row r="2691">
          <cell r="A2691" t="str">
            <v>001.18.18600</v>
          </cell>
          <cell r="B2691" t="str">
            <v>Fornecimento e instalação de conexões de pvc p/ tubo série r curva curta 87º 30'  diâm.100 mm</v>
          </cell>
          <cell r="C2691" t="str">
            <v>UN</v>
          </cell>
          <cell r="D2691">
            <v>1</v>
          </cell>
          <cell r="E2691">
            <v>19.816400000000002</v>
          </cell>
          <cell r="F2691">
            <v>19.809999999999999</v>
          </cell>
        </row>
        <row r="2692">
          <cell r="A2692" t="str">
            <v>001.18.18620</v>
          </cell>
          <cell r="B2692" t="str">
            <v>Fornecimento e instalação de conexões de pvc p/ tubo série r curva curta 87º 30'  diâm. 75 mm</v>
          </cell>
          <cell r="C2692" t="str">
            <v>UN</v>
          </cell>
          <cell r="D2692">
            <v>1</v>
          </cell>
          <cell r="E2692">
            <v>13.4351</v>
          </cell>
          <cell r="F2692">
            <v>13.43</v>
          </cell>
        </row>
        <row r="2693">
          <cell r="A2693" t="str">
            <v>001.18.18640</v>
          </cell>
          <cell r="B2693" t="str">
            <v>Execução de caixa de passagem conf. det. n7 do dop 30 x 30 x 30 cm</v>
          </cell>
          <cell r="C2693" t="str">
            <v>UN</v>
          </cell>
          <cell r="D2693">
            <v>1</v>
          </cell>
          <cell r="E2693">
            <v>38.293300000000002</v>
          </cell>
          <cell r="F2693">
            <v>38.29</v>
          </cell>
        </row>
        <row r="2694">
          <cell r="A2694" t="str">
            <v>001.18.18660</v>
          </cell>
          <cell r="B2694" t="str">
            <v>Execução de caixa de passagem conf. det. n7 do dop 40 x 40 x 40 cm</v>
          </cell>
          <cell r="C2694" t="str">
            <v>UN</v>
          </cell>
          <cell r="D2694">
            <v>1</v>
          </cell>
          <cell r="E2694">
            <v>57.826900000000002</v>
          </cell>
          <cell r="F2694">
            <v>57.82</v>
          </cell>
        </row>
        <row r="2695">
          <cell r="A2695" t="str">
            <v>001.18.18680</v>
          </cell>
          <cell r="B2695" t="str">
            <v>Execução de caixa de passagem conf. det. n7 do dop 50 x 50 x 50 cm</v>
          </cell>
          <cell r="C2695" t="str">
            <v>UN</v>
          </cell>
          <cell r="D2695">
            <v>1</v>
          </cell>
          <cell r="E2695">
            <v>83.098500000000001</v>
          </cell>
          <cell r="F2695">
            <v>83.09</v>
          </cell>
        </row>
        <row r="2696">
          <cell r="A2696" t="str">
            <v>001.18.18700</v>
          </cell>
          <cell r="B2696" t="str">
            <v>Execução de caixa de passagem conf. det. n7 do dop 60 x 60 x 60 cm</v>
          </cell>
          <cell r="C2696" t="str">
            <v>UN</v>
          </cell>
          <cell r="D2696">
            <v>1</v>
          </cell>
          <cell r="E2696">
            <v>110.54170000000001</v>
          </cell>
          <cell r="F2696">
            <v>110.54</v>
          </cell>
        </row>
        <row r="2697">
          <cell r="A2697" t="str">
            <v>001.18.18720</v>
          </cell>
          <cell r="B2697" t="str">
            <v>Execução de caixa de passagem conf. det. n7 do dop 70 x 70 x 70 cm</v>
          </cell>
          <cell r="C2697" t="str">
            <v>UN</v>
          </cell>
          <cell r="D2697">
            <v>1</v>
          </cell>
          <cell r="E2697">
            <v>113.3698</v>
          </cell>
          <cell r="F2697">
            <v>113.36</v>
          </cell>
        </row>
        <row r="2698">
          <cell r="A2698" t="str">
            <v>001.18.18740</v>
          </cell>
          <cell r="B2698" t="str">
            <v>Execução de caixa de passagem conf. det. n7 do dop 80 x 80 x 80 cm</v>
          </cell>
          <cell r="C2698" t="str">
            <v>UN</v>
          </cell>
          <cell r="D2698">
            <v>1</v>
          </cell>
          <cell r="E2698">
            <v>144.0453</v>
          </cell>
          <cell r="F2698">
            <v>144.04</v>
          </cell>
        </row>
        <row r="2699">
          <cell r="A2699" t="str">
            <v>001.18.18760</v>
          </cell>
          <cell r="B2699" t="str">
            <v>Execução de caixa de passagem conf. det. n7 do dop 90 x 90 x 90 cm</v>
          </cell>
          <cell r="C2699" t="str">
            <v>UN</v>
          </cell>
          <cell r="D2699">
            <v>1</v>
          </cell>
          <cell r="E2699">
            <v>239.24590000000001</v>
          </cell>
          <cell r="F2699">
            <v>239.24</v>
          </cell>
        </row>
        <row r="2700">
          <cell r="A2700" t="str">
            <v>001.18.18780</v>
          </cell>
          <cell r="B2700" t="str">
            <v>Execução de caixa de passagem conf. det. n7 do dop 100 x 100 x 100 cm</v>
          </cell>
          <cell r="C2700" t="str">
            <v>UN</v>
          </cell>
          <cell r="D2700">
            <v>1</v>
          </cell>
          <cell r="E2700">
            <v>239.63319999999999</v>
          </cell>
          <cell r="F2700">
            <v>239.63</v>
          </cell>
        </row>
        <row r="2701">
          <cell r="A2701" t="str">
            <v>001.18.18800</v>
          </cell>
          <cell r="B2701" t="str">
            <v>Execução de caixa de passagem conf. det. n7 do dop 100 x 100 x 120 cm</v>
          </cell>
          <cell r="C2701" t="str">
            <v>UND</v>
          </cell>
          <cell r="D2701">
            <v>1</v>
          </cell>
          <cell r="E2701">
            <v>327.39640000000003</v>
          </cell>
          <cell r="F2701">
            <v>327.39</v>
          </cell>
        </row>
        <row r="2702">
          <cell r="A2702" t="str">
            <v>001.18.18820</v>
          </cell>
          <cell r="B2702" t="str">
            <v>Execução de caixa de passagem conf. det. n7 do dop 110 x 0.60 x 0.60 cm</v>
          </cell>
          <cell r="C2702" t="str">
            <v>UN</v>
          </cell>
          <cell r="D2702">
            <v>1</v>
          </cell>
          <cell r="E2702">
            <v>13.180199999999999</v>
          </cell>
          <cell r="F2702">
            <v>13.18</v>
          </cell>
        </row>
        <row r="2703">
          <cell r="A2703" t="str">
            <v>001.18.18840</v>
          </cell>
          <cell r="B2703" t="str">
            <v>Fornecimento e instalação de curva 90º de pvc rígido diâm. 100 mm</v>
          </cell>
          <cell r="C2703" t="str">
            <v>UN</v>
          </cell>
          <cell r="D2703">
            <v>1</v>
          </cell>
          <cell r="E2703">
            <v>21.766400000000001</v>
          </cell>
          <cell r="F2703">
            <v>21.76</v>
          </cell>
        </row>
        <row r="2704">
          <cell r="A2704" t="str">
            <v>001.18.18860</v>
          </cell>
          <cell r="B2704" t="str">
            <v>Fornecimento e instalação de curva 90º de pvc rígido diâm.  75 mm</v>
          </cell>
          <cell r="C2704" t="str">
            <v>UN</v>
          </cell>
          <cell r="D2704">
            <v>1</v>
          </cell>
          <cell r="E2704">
            <v>20.185099999999998</v>
          </cell>
          <cell r="F2704">
            <v>20.18</v>
          </cell>
        </row>
        <row r="2705">
          <cell r="A2705" t="str">
            <v>001.18.18880</v>
          </cell>
          <cell r="B2705" t="str">
            <v>Fornecimento e instalação de ralo seco vertical em ferro fundido diâm.100 mm</v>
          </cell>
          <cell r="C2705" t="str">
            <v>UN</v>
          </cell>
          <cell r="D2705">
            <v>1</v>
          </cell>
          <cell r="E2705">
            <v>12.5474</v>
          </cell>
          <cell r="F2705">
            <v>12.54</v>
          </cell>
        </row>
        <row r="2706">
          <cell r="A2706" t="str">
            <v>001.18.18900</v>
          </cell>
          <cell r="B2706" t="str">
            <v>Execução de caixa de areia dimensões 50 x 50 x 50 cm</v>
          </cell>
          <cell r="C2706" t="str">
            <v>UN</v>
          </cell>
          <cell r="D2706">
            <v>1</v>
          </cell>
          <cell r="E2706">
            <v>83.098500000000001</v>
          </cell>
          <cell r="F2706">
            <v>83.09</v>
          </cell>
        </row>
        <row r="2707">
          <cell r="A2707" t="str">
            <v>001.18.18920</v>
          </cell>
          <cell r="B2707" t="str">
            <v>Fornecimento e assentamento de grelha de ferro para caixa de passagem conf. det n.5 dop dim. 60 x 60 cm</v>
          </cell>
          <cell r="C2707" t="str">
            <v>UN</v>
          </cell>
          <cell r="D2707">
            <v>1</v>
          </cell>
          <cell r="E2707">
            <v>365.58199999999999</v>
          </cell>
          <cell r="F2707">
            <v>365.58</v>
          </cell>
        </row>
        <row r="2708">
          <cell r="A2708" t="str">
            <v>001.18.18940</v>
          </cell>
          <cell r="B2708" t="str">
            <v>Fornecimento e assentamento de grelha de ferro para caixa de passagem conf. det n.5 dop dim. 100 x 100 cm</v>
          </cell>
          <cell r="C2708" t="str">
            <v>UN</v>
          </cell>
          <cell r="D2708">
            <v>1</v>
          </cell>
          <cell r="E2708">
            <v>601.59860000000003</v>
          </cell>
          <cell r="F2708">
            <v>601.59</v>
          </cell>
        </row>
        <row r="2709">
          <cell r="A2709" t="str">
            <v>001.18.18960</v>
          </cell>
          <cell r="B2709" t="str">
            <v>Fornecimento e assentamento de grelha de ferro para caixa de passagem conf. det. n.5a dop. dim. 60 x 60 cm</v>
          </cell>
          <cell r="C2709" t="str">
            <v>UN</v>
          </cell>
          <cell r="D2709">
            <v>1</v>
          </cell>
          <cell r="E2709">
            <v>230.58199999999999</v>
          </cell>
          <cell r="F2709">
            <v>230.58</v>
          </cell>
        </row>
        <row r="2710">
          <cell r="A2710" t="str">
            <v>001.18.18980</v>
          </cell>
          <cell r="B2710" t="str">
            <v>Fornecimento e assentamento de grelha de ferro para caixa de passagem conf. det. n.5a dop. dim. 100 x 100 cm</v>
          </cell>
          <cell r="C2710" t="str">
            <v>UN</v>
          </cell>
          <cell r="D2710">
            <v>1</v>
          </cell>
          <cell r="E2710">
            <v>381.09859999999998</v>
          </cell>
          <cell r="F2710">
            <v>381.09</v>
          </cell>
        </row>
        <row r="2711">
          <cell r="A2711" t="str">
            <v>001.18.19000</v>
          </cell>
          <cell r="B2711" t="str">
            <v>Fornecimento e assentamento de grelha de ferro para canaleta conf. det. n.6 dop largura 0.56 m</v>
          </cell>
          <cell r="C2711" t="str">
            <v>ML</v>
          </cell>
          <cell r="D2711">
            <v>1</v>
          </cell>
          <cell r="E2711">
            <v>139.77850000000001</v>
          </cell>
          <cell r="F2711">
            <v>139.77000000000001</v>
          </cell>
        </row>
        <row r="2712">
          <cell r="A2712" t="str">
            <v>001.18.19020</v>
          </cell>
          <cell r="B2712" t="str">
            <v>Execução de canaleta para talude em concreto simples traço 1:4:8 com 8 cm espessura conf. det. n.32 e 33</v>
          </cell>
          <cell r="C2712" t="str">
            <v>ML</v>
          </cell>
          <cell r="D2712">
            <v>1</v>
          </cell>
          <cell r="E2712">
            <v>26.660699999999999</v>
          </cell>
          <cell r="F2712">
            <v>26.66</v>
          </cell>
        </row>
        <row r="2713">
          <cell r="A2713" t="str">
            <v>001.18.19040</v>
          </cell>
          <cell r="B2713" t="str">
            <v>Execução de canaleta de tijolo maciço 1/2 vez l=0,30 m inclusive grelha de ferro</v>
          </cell>
          <cell r="C2713" t="str">
            <v>ML</v>
          </cell>
          <cell r="D2713">
            <v>1</v>
          </cell>
          <cell r="E2713">
            <v>72.394800000000004</v>
          </cell>
          <cell r="F2713">
            <v>72.39</v>
          </cell>
        </row>
        <row r="2714">
          <cell r="A2714" t="str">
            <v>001.18.19060</v>
          </cell>
          <cell r="B2714" t="str">
            <v>Fornecimento e instalação de extintor de incêndio tipo manual com suporte de parede, água pressurizada 10 litros</v>
          </cell>
          <cell r="C2714" t="str">
            <v>UN</v>
          </cell>
          <cell r="D2714">
            <v>1</v>
          </cell>
          <cell r="E2714">
            <v>53</v>
          </cell>
          <cell r="F2714">
            <v>53</v>
          </cell>
        </row>
        <row r="2715">
          <cell r="A2715" t="str">
            <v>001.18.19080</v>
          </cell>
          <cell r="B2715" t="str">
            <v>Fornecimento e instalação de extintor de incêndio tipo manual com suporte de parede, co2 - gas carbonico 6 kg</v>
          </cell>
          <cell r="C2715" t="str">
            <v>UN</v>
          </cell>
          <cell r="D2715">
            <v>1</v>
          </cell>
          <cell r="E2715">
            <v>178</v>
          </cell>
          <cell r="F2715">
            <v>178</v>
          </cell>
        </row>
        <row r="2716">
          <cell r="A2716" t="str">
            <v>001.18.19100</v>
          </cell>
          <cell r="B2716" t="str">
            <v>Fornecimento e instalação de extintor de incêndio tipo manual com suporte de parede, pó químico seco 4 kg</v>
          </cell>
          <cell r="C2716" t="str">
            <v>UN</v>
          </cell>
          <cell r="D2716">
            <v>1</v>
          </cell>
          <cell r="E2716">
            <v>55</v>
          </cell>
          <cell r="F2716">
            <v>55</v>
          </cell>
        </row>
        <row r="2717">
          <cell r="A2717" t="str">
            <v>001.18.19120</v>
          </cell>
          <cell r="B2717" t="str">
            <v>Fornecimento e instalação de tubo de aço galvanizado - classe média - tipo manesmann diâm. 63 mm</v>
          </cell>
          <cell r="C2717" t="str">
            <v>M</v>
          </cell>
          <cell r="D2717">
            <v>1</v>
          </cell>
          <cell r="E2717">
            <v>36.841999999999999</v>
          </cell>
          <cell r="F2717">
            <v>36.840000000000003</v>
          </cell>
        </row>
        <row r="2718">
          <cell r="A2718" t="str">
            <v>001.18.19140</v>
          </cell>
          <cell r="B2718" t="str">
            <v>Fornecimento e instalação de tubo de aço galvanizado - classe média - tipo manesmann diâm. 75 mm</v>
          </cell>
          <cell r="C2718" t="str">
            <v>M</v>
          </cell>
          <cell r="D2718">
            <v>1</v>
          </cell>
          <cell r="E2718">
            <v>41.195300000000003</v>
          </cell>
          <cell r="F2718">
            <v>41.19</v>
          </cell>
        </row>
        <row r="2719">
          <cell r="A2719" t="str">
            <v>001.18.19160</v>
          </cell>
          <cell r="B2719" t="str">
            <v>Fornecimento e instalação de luva c/ rosca - classe 10 - tipo tupyou similar diâm. 63 mm</v>
          </cell>
          <cell r="C2719" t="str">
            <v>UN</v>
          </cell>
          <cell r="D2719">
            <v>1</v>
          </cell>
          <cell r="E2719">
            <v>19.082899999999999</v>
          </cell>
          <cell r="F2719">
            <v>19.079999999999998</v>
          </cell>
        </row>
        <row r="2720">
          <cell r="A2720" t="str">
            <v>001.18.19180</v>
          </cell>
          <cell r="B2720" t="str">
            <v>Fornecimento e instalação de luva c/ rosca - classe 10 - tipo tupyou similar diâm. 75 mm</v>
          </cell>
          <cell r="C2720" t="str">
            <v>UN</v>
          </cell>
          <cell r="D2720">
            <v>1</v>
          </cell>
          <cell r="E2720">
            <v>26.994499999999999</v>
          </cell>
          <cell r="F2720">
            <v>26.99</v>
          </cell>
        </row>
        <row r="2721">
          <cell r="A2721" t="str">
            <v>001.18.19200</v>
          </cell>
          <cell r="B2721" t="str">
            <v>Fornecimento e instalação de joelho 90º aço galvanizado - tupy ou similar diâm. 63 mm</v>
          </cell>
          <cell r="C2721" t="str">
            <v>UN</v>
          </cell>
          <cell r="D2721">
            <v>1</v>
          </cell>
          <cell r="E2721">
            <v>30.532900000000001</v>
          </cell>
          <cell r="F2721">
            <v>30.53</v>
          </cell>
        </row>
        <row r="2722">
          <cell r="A2722" t="str">
            <v>001.18.19220</v>
          </cell>
          <cell r="B2722" t="str">
            <v>Fornecimento e instalação de joelho 90º aço galvanizado - tupy ou similar diâm. 75 mm</v>
          </cell>
          <cell r="C2722" t="str">
            <v>UN</v>
          </cell>
          <cell r="D2722">
            <v>1</v>
          </cell>
          <cell r="E2722">
            <v>34.044499999999999</v>
          </cell>
          <cell r="F2722">
            <v>34.04</v>
          </cell>
        </row>
        <row r="2723">
          <cell r="A2723" t="str">
            <v>001.18.19240</v>
          </cell>
          <cell r="B2723" t="str">
            <v>Fornecimento e instalação de tee aço galvanizado - tupyou similar diâm. 63 mm</v>
          </cell>
          <cell r="C2723" t="str">
            <v>UN</v>
          </cell>
          <cell r="D2723">
            <v>1</v>
          </cell>
          <cell r="E2723">
            <v>30.5945</v>
          </cell>
          <cell r="F2723">
            <v>30.59</v>
          </cell>
        </row>
        <row r="2724">
          <cell r="A2724" t="str">
            <v>001.18.19260</v>
          </cell>
          <cell r="B2724" t="str">
            <v>Fornecimento e instalação de flanges aço galvanizado - tupy ou similar diâm. 75 mm</v>
          </cell>
          <cell r="C2724" t="str">
            <v>UN</v>
          </cell>
          <cell r="D2724">
            <v>1</v>
          </cell>
          <cell r="E2724">
            <v>24.564499999999999</v>
          </cell>
          <cell r="F2724">
            <v>24.56</v>
          </cell>
        </row>
        <row r="2725">
          <cell r="A2725" t="str">
            <v>001.18.19280</v>
          </cell>
          <cell r="B2725" t="str">
            <v>Fornecimento e instalação de niple duplo de aço galvanizado - tupy ou similar diâm. 63 mm</v>
          </cell>
          <cell r="C2725" t="str">
            <v>UN</v>
          </cell>
          <cell r="D2725">
            <v>1</v>
          </cell>
          <cell r="E2725">
            <v>14.5329</v>
          </cell>
          <cell r="F2725">
            <v>14.53</v>
          </cell>
        </row>
        <row r="2726">
          <cell r="A2726" t="str">
            <v>001.18.19300</v>
          </cell>
          <cell r="B2726" t="str">
            <v>Fornecimento e instalação de niple duplo de aço galvanizado - tupy ou similar diâm. 75 mm</v>
          </cell>
          <cell r="C2726" t="str">
            <v>UN</v>
          </cell>
          <cell r="D2726">
            <v>1</v>
          </cell>
          <cell r="E2726">
            <v>20.394500000000001</v>
          </cell>
          <cell r="F2726">
            <v>20.39</v>
          </cell>
        </row>
        <row r="2727">
          <cell r="A2727" t="str">
            <v>001.18.19320</v>
          </cell>
          <cell r="B2727" t="str">
            <v>Fornecimento e instalação de luva de união c/ assento em bronze - tupy ou similar diâm. 63 mm</v>
          </cell>
          <cell r="C2727" t="str">
            <v>UN</v>
          </cell>
          <cell r="D2727">
            <v>1</v>
          </cell>
          <cell r="E2727">
            <v>38.044499999999999</v>
          </cell>
          <cell r="F2727">
            <v>38.04</v>
          </cell>
        </row>
        <row r="2728">
          <cell r="A2728" t="str">
            <v>001.18.19340</v>
          </cell>
          <cell r="B2728" t="str">
            <v>Fornecimento e instalação de luva de união c/ assento em bronze - tupy ou similar diâm. 75 mm</v>
          </cell>
          <cell r="C2728" t="str">
            <v>UN</v>
          </cell>
          <cell r="D2728">
            <v>1</v>
          </cell>
          <cell r="E2728">
            <v>47.106400000000001</v>
          </cell>
          <cell r="F2728">
            <v>47.1</v>
          </cell>
        </row>
        <row r="2729">
          <cell r="A2729" t="str">
            <v>001.18.19360</v>
          </cell>
          <cell r="B2729" t="str">
            <v>Fornecimento e instalação de registro de gaveta em bronze - acabamento bruto - niágara  ou similar diâm.63 mm</v>
          </cell>
          <cell r="C2729" t="str">
            <v>UN</v>
          </cell>
          <cell r="D2729">
            <v>1</v>
          </cell>
          <cell r="E2729">
            <v>93.832099999999997</v>
          </cell>
          <cell r="F2729">
            <v>93.83</v>
          </cell>
        </row>
        <row r="2730">
          <cell r="A2730" t="str">
            <v>001.18.19380</v>
          </cell>
          <cell r="B2730" t="str">
            <v>Fornecimento e instalação de registro de gaveta em bronze - acabamento bruto - niágara  ou similar diâm.75 mm</v>
          </cell>
          <cell r="C2730" t="str">
            <v>UN</v>
          </cell>
          <cell r="D2730">
            <v>1</v>
          </cell>
          <cell r="E2730">
            <v>147.52789999999999</v>
          </cell>
          <cell r="F2730">
            <v>147.52000000000001</v>
          </cell>
        </row>
      </sheetData>
      <sheetData sheetId="1"/>
      <sheetData sheetId="2"/>
      <sheetData sheetId="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RESUMO"/>
      <sheetName val="Orc-Casablanca"/>
      <sheetName val="Obra"/>
      <sheetName val="Orçamento"/>
    </sheetNames>
    <sheetDataSet>
      <sheetData sheetId="0"/>
      <sheetData sheetId="1"/>
      <sheetData sheetId="2">
        <row r="10">
          <cell r="A10" t="str">
            <v>I</v>
          </cell>
          <cell r="B10" t="str">
            <v>ENTRADA DO CONDOMÍNIO</v>
          </cell>
        </row>
        <row r="11">
          <cell r="A11">
            <v>1</v>
          </cell>
          <cell r="B11" t="str">
            <v>Demolições e Retiradas</v>
          </cell>
        </row>
        <row r="12">
          <cell r="A12" t="str">
            <v>1.1</v>
          </cell>
          <cell r="B12" t="str">
            <v>Demolição da Guarita existente</v>
          </cell>
          <cell r="C12" t="str">
            <v>m²</v>
          </cell>
          <cell r="D12">
            <v>6.67</v>
          </cell>
          <cell r="F12">
            <v>29.56</v>
          </cell>
          <cell r="G12">
            <v>29.56</v>
          </cell>
          <cell r="H12">
            <v>197.16</v>
          </cell>
        </row>
        <row r="13">
          <cell r="A13" t="str">
            <v>1.2</v>
          </cell>
          <cell r="B13" t="str">
            <v>Retirada de grades de ferro</v>
          </cell>
          <cell r="C13" t="str">
            <v>m²</v>
          </cell>
          <cell r="D13">
            <v>57</v>
          </cell>
          <cell r="F13">
            <v>2.11</v>
          </cell>
          <cell r="G13">
            <v>2.11</v>
          </cell>
          <cell r="H13">
            <v>120.27</v>
          </cell>
        </row>
        <row r="14">
          <cell r="A14" t="str">
            <v>1.3</v>
          </cell>
          <cell r="B14" t="str">
            <v>Retirada do portão de veículos</v>
          </cell>
          <cell r="C14" t="str">
            <v>m²</v>
          </cell>
          <cell r="D14">
            <v>12</v>
          </cell>
          <cell r="F14">
            <v>2.11</v>
          </cell>
          <cell r="G14">
            <v>2.11</v>
          </cell>
          <cell r="H14">
            <v>25.32</v>
          </cell>
        </row>
        <row r="15">
          <cell r="A15" t="str">
            <v>1.4</v>
          </cell>
          <cell r="B15" t="str">
            <v>Demolição de escadas e calçadas de concreto</v>
          </cell>
          <cell r="C15" t="str">
            <v>m²</v>
          </cell>
          <cell r="D15">
            <v>20</v>
          </cell>
          <cell r="F15">
            <v>3.44</v>
          </cell>
          <cell r="G15">
            <v>3.44</v>
          </cell>
          <cell r="H15">
            <v>68.8</v>
          </cell>
        </row>
        <row r="16">
          <cell r="A16" t="str">
            <v>1.5</v>
          </cell>
          <cell r="B16" t="str">
            <v>Demolição de jardins - gramas e arbuatos</v>
          </cell>
          <cell r="C16" t="str">
            <v>m²</v>
          </cell>
          <cell r="D16">
            <v>75</v>
          </cell>
          <cell r="F16">
            <v>1</v>
          </cell>
          <cell r="G16">
            <v>1</v>
          </cell>
          <cell r="H16">
            <v>75</v>
          </cell>
        </row>
        <row r="17">
          <cell r="A17" t="str">
            <v>1.6</v>
          </cell>
          <cell r="B17" t="str">
            <v>Demolição de muretas de jardins</v>
          </cell>
          <cell r="C17" t="str">
            <v>m</v>
          </cell>
          <cell r="D17">
            <v>60</v>
          </cell>
          <cell r="F17">
            <v>9.93</v>
          </cell>
          <cell r="G17">
            <v>9.93</v>
          </cell>
          <cell r="H17">
            <v>595.79999999999995</v>
          </cell>
        </row>
        <row r="18">
          <cell r="A18" t="str">
            <v>1.7</v>
          </cell>
          <cell r="B18" t="str">
            <v>Remoção de entulhos, inclusive carga manual em caçambas</v>
          </cell>
          <cell r="C18" t="str">
            <v>m³</v>
          </cell>
          <cell r="D18">
            <v>30</v>
          </cell>
          <cell r="E18">
            <v>12</v>
          </cell>
          <cell r="F18">
            <v>2.2200000000000002</v>
          </cell>
          <cell r="G18">
            <v>14.22</v>
          </cell>
          <cell r="H18">
            <v>426.6</v>
          </cell>
        </row>
        <row r="19">
          <cell r="A19" t="str">
            <v>1.8</v>
          </cell>
          <cell r="B19" t="str">
            <v>Tapume</v>
          </cell>
          <cell r="G19">
            <v>0</v>
          </cell>
          <cell r="H19">
            <v>0</v>
          </cell>
        </row>
        <row r="20">
          <cell r="A20" t="str">
            <v>1.9</v>
          </cell>
          <cell r="B20" t="str">
            <v>Tapume em chapa de madeira compensada resinada, inclusive portões e pintura - H=2,10m</v>
          </cell>
          <cell r="C20" t="str">
            <v>ml</v>
          </cell>
          <cell r="D20">
            <v>30</v>
          </cell>
          <cell r="E20">
            <v>25.07</v>
          </cell>
          <cell r="F20">
            <v>24.88</v>
          </cell>
          <cell r="G20">
            <v>49.95</v>
          </cell>
          <cell r="H20">
            <v>1498.5</v>
          </cell>
        </row>
        <row r="21">
          <cell r="A21" t="str">
            <v>1.10</v>
          </cell>
          <cell r="B21" t="str">
            <v>Diversos</v>
          </cell>
          <cell r="G21">
            <v>0</v>
          </cell>
          <cell r="H21">
            <v>0</v>
          </cell>
        </row>
        <row r="22">
          <cell r="A22" t="str">
            <v>1.11</v>
          </cell>
          <cell r="B22" t="str">
            <v>Escada de acesso em concreto apoiada no terreno - 2,20x1,75m - 5 degraus de 35x18cm, inclusive revestimento cerâmico</v>
          </cell>
          <cell r="C22" t="str">
            <v>m²</v>
          </cell>
          <cell r="D22">
            <v>3.85</v>
          </cell>
          <cell r="E22">
            <v>143.15</v>
          </cell>
          <cell r="F22">
            <v>75.23</v>
          </cell>
          <cell r="G22">
            <v>218.38</v>
          </cell>
          <cell r="H22">
            <v>840.76</v>
          </cell>
        </row>
        <row r="23">
          <cell r="A23" t="str">
            <v>1.12</v>
          </cell>
          <cell r="B23" t="str">
            <v>Rampa para pedestre com inclinação de 6,5%, em concreto, conforme projeto, inclusive revestimento cerâmico</v>
          </cell>
          <cell r="C23" t="str">
            <v>m²</v>
          </cell>
          <cell r="D23">
            <v>20.440000000000001</v>
          </cell>
          <cell r="E23">
            <v>221.53</v>
          </cell>
          <cell r="F23">
            <v>114.84</v>
          </cell>
          <cell r="G23">
            <v>336.37</v>
          </cell>
          <cell r="H23">
            <v>6875.4</v>
          </cell>
        </row>
        <row r="24">
          <cell r="A24" t="str">
            <v>1.13</v>
          </cell>
          <cell r="B24" t="str">
            <v>Corrimão em tubo galvanizado e tela - H=0,80m</v>
          </cell>
          <cell r="C24" t="str">
            <v>ml</v>
          </cell>
          <cell r="D24">
            <v>42</v>
          </cell>
          <cell r="E24">
            <v>60.35</v>
          </cell>
          <cell r="F24">
            <v>13.09</v>
          </cell>
          <cell r="G24">
            <v>73.44</v>
          </cell>
          <cell r="H24">
            <v>3084.48</v>
          </cell>
        </row>
        <row r="25">
          <cell r="A25" t="str">
            <v>1.14</v>
          </cell>
          <cell r="B25" t="str">
            <v>Piso anti-derrapante (no nível da calçada, Portão frontal e Gaiola), inclusive regularização</v>
          </cell>
          <cell r="C25" t="str">
            <v>m²</v>
          </cell>
          <cell r="D25">
            <v>28</v>
          </cell>
          <cell r="E25">
            <v>31.91</v>
          </cell>
          <cell r="F25">
            <v>17.309999999999999</v>
          </cell>
          <cell r="G25">
            <v>49.22</v>
          </cell>
          <cell r="H25">
            <v>1378.16</v>
          </cell>
        </row>
        <row r="26">
          <cell r="A26" t="str">
            <v>1.15</v>
          </cell>
          <cell r="B26" t="str">
            <v>Elevação do muro existente (H=1,00m)</v>
          </cell>
          <cell r="C26" t="str">
            <v>ml</v>
          </cell>
          <cell r="D26">
            <v>9.9</v>
          </cell>
          <cell r="E26">
            <v>22.05</v>
          </cell>
          <cell r="F26">
            <v>20.3</v>
          </cell>
          <cell r="G26">
            <v>42.35</v>
          </cell>
          <cell r="H26">
            <v>419.26</v>
          </cell>
        </row>
        <row r="27">
          <cell r="A27" t="str">
            <v>1.16</v>
          </cell>
          <cell r="B27" t="str">
            <v xml:space="preserve">Revestimento e pintura do muro, inclusive confecção de frisos </v>
          </cell>
          <cell r="C27" t="str">
            <v>m²</v>
          </cell>
          <cell r="D27">
            <v>29.7</v>
          </cell>
          <cell r="E27">
            <v>10.09</v>
          </cell>
          <cell r="F27">
            <v>15.73</v>
          </cell>
          <cell r="G27">
            <v>25.82</v>
          </cell>
          <cell r="H27">
            <v>766.85</v>
          </cell>
        </row>
        <row r="28">
          <cell r="A28" t="str">
            <v>1.17</v>
          </cell>
          <cell r="B28" t="str">
            <v>Muro com H=1,20m - proteção de lixeira</v>
          </cell>
          <cell r="C28" t="str">
            <v>m²</v>
          </cell>
          <cell r="D28">
            <v>4.32</v>
          </cell>
          <cell r="E28">
            <v>38.369999999999997</v>
          </cell>
          <cell r="F28">
            <v>65.989999999999995</v>
          </cell>
          <cell r="G28">
            <v>104.35999999999999</v>
          </cell>
          <cell r="H28">
            <v>450.83</v>
          </cell>
        </row>
        <row r="29">
          <cell r="A29" t="str">
            <v>1.18</v>
          </cell>
          <cell r="B29" t="str">
            <v xml:space="preserve">Mureta de contenção de aterro </v>
          </cell>
          <cell r="C29" t="str">
            <v>ml</v>
          </cell>
          <cell r="D29">
            <v>26.5</v>
          </cell>
          <cell r="E29">
            <v>9.61</v>
          </cell>
          <cell r="F29">
            <v>14.74</v>
          </cell>
          <cell r="G29">
            <v>24.35</v>
          </cell>
          <cell r="H29">
            <v>645.27</v>
          </cell>
        </row>
        <row r="30">
          <cell r="A30" t="str">
            <v>1.19</v>
          </cell>
          <cell r="B30" t="str">
            <v>Aquisição de material de aterro para talude</v>
          </cell>
          <cell r="C30" t="str">
            <v>m³</v>
          </cell>
          <cell r="D30">
            <v>30</v>
          </cell>
          <cell r="E30">
            <v>13</v>
          </cell>
          <cell r="F30">
            <v>12.72</v>
          </cell>
          <cell r="G30">
            <v>25.72</v>
          </cell>
          <cell r="H30">
            <v>771.6</v>
          </cell>
        </row>
        <row r="31">
          <cell r="A31" t="str">
            <v>1.20</v>
          </cell>
          <cell r="B31" t="str">
            <v>Jardins - gramado em talude</v>
          </cell>
          <cell r="C31" t="str">
            <v>m²</v>
          </cell>
          <cell r="D31">
            <v>50</v>
          </cell>
          <cell r="E31">
            <v>5.88</v>
          </cell>
          <cell r="F31">
            <v>3.1</v>
          </cell>
          <cell r="G31">
            <v>8.98</v>
          </cell>
          <cell r="H31">
            <v>449</v>
          </cell>
        </row>
        <row r="32">
          <cell r="A32" t="str">
            <v>1.21</v>
          </cell>
          <cell r="B32" t="str">
            <v>Fornecimento e assentamento de Portão para veículos -6,00x2,50m, inclusive sistema elétrico</v>
          </cell>
          <cell r="C32" t="str">
            <v>ud</v>
          </cell>
          <cell r="D32">
            <v>1</v>
          </cell>
          <cell r="E32">
            <v>3750</v>
          </cell>
          <cell r="F32">
            <v>174.15</v>
          </cell>
          <cell r="G32">
            <v>3924.15</v>
          </cell>
          <cell r="H32">
            <v>3924.15</v>
          </cell>
        </row>
        <row r="33">
          <cell r="A33" t="str">
            <v>1.22</v>
          </cell>
          <cell r="B33" t="str">
            <v>TOTAL DO GRUPO</v>
          </cell>
          <cell r="G33">
            <v>0</v>
          </cell>
          <cell r="H33">
            <v>0</v>
          </cell>
        </row>
        <row r="34">
          <cell r="A34" t="str">
            <v>1.23</v>
          </cell>
          <cell r="G34">
            <v>0</v>
          </cell>
          <cell r="H34">
            <v>0</v>
          </cell>
        </row>
        <row r="35">
          <cell r="A35" t="str">
            <v>1.24</v>
          </cell>
          <cell r="B35" t="str">
            <v>PÓRTICO DE ACESSO</v>
          </cell>
          <cell r="G35">
            <v>0</v>
          </cell>
          <cell r="H35">
            <v>0</v>
          </cell>
        </row>
        <row r="36">
          <cell r="A36" t="str">
            <v>1.25</v>
          </cell>
          <cell r="B36" t="str">
            <v>Fundação</v>
          </cell>
          <cell r="G36">
            <v>0</v>
          </cell>
          <cell r="H36">
            <v>0</v>
          </cell>
        </row>
        <row r="37">
          <cell r="A37" t="str">
            <v>1.26</v>
          </cell>
          <cell r="B37" t="str">
            <v>Demolição de concreto armado (Sub-Solo e furos na laje)</v>
          </cell>
          <cell r="C37" t="str">
            <v>m³</v>
          </cell>
          <cell r="D37">
            <v>0.85</v>
          </cell>
          <cell r="F37">
            <v>146.26</v>
          </cell>
          <cell r="G37">
            <v>146.26</v>
          </cell>
          <cell r="H37">
            <v>124.32</v>
          </cell>
        </row>
        <row r="38">
          <cell r="A38" t="str">
            <v>1.27</v>
          </cell>
          <cell r="B38" t="str">
            <v>Escavação manual para blocos</v>
          </cell>
          <cell r="C38" t="str">
            <v>m³</v>
          </cell>
          <cell r="D38">
            <v>6.12</v>
          </cell>
          <cell r="F38">
            <v>13.01</v>
          </cell>
          <cell r="G38">
            <v>13.01</v>
          </cell>
          <cell r="H38">
            <v>79.62</v>
          </cell>
        </row>
        <row r="39">
          <cell r="A39" t="str">
            <v>1.28</v>
          </cell>
          <cell r="B39" t="str">
            <v>Bloco de concreto</v>
          </cell>
          <cell r="G39">
            <v>0</v>
          </cell>
          <cell r="H39">
            <v>0</v>
          </cell>
        </row>
        <row r="40">
          <cell r="A40" t="str">
            <v>1.29</v>
          </cell>
          <cell r="B40" t="str">
            <v>concreto simples</v>
          </cell>
          <cell r="C40" t="str">
            <v>m³</v>
          </cell>
          <cell r="D40">
            <v>2.4</v>
          </cell>
          <cell r="E40">
            <v>178.3</v>
          </cell>
          <cell r="F40">
            <v>55.06</v>
          </cell>
          <cell r="G40">
            <v>233.36</v>
          </cell>
          <cell r="H40">
            <v>560.05999999999995</v>
          </cell>
        </row>
        <row r="41">
          <cell r="A41" t="str">
            <v>1.30</v>
          </cell>
          <cell r="B41" t="str">
            <v>Forma comum</v>
          </cell>
          <cell r="C41" t="str">
            <v>m²</v>
          </cell>
          <cell r="D41">
            <v>4.2</v>
          </cell>
          <cell r="E41">
            <v>14.43</v>
          </cell>
          <cell r="F41">
            <v>11.04</v>
          </cell>
          <cell r="G41">
            <v>25.47</v>
          </cell>
          <cell r="H41">
            <v>106.97</v>
          </cell>
        </row>
        <row r="42">
          <cell r="A42" t="str">
            <v>1.31</v>
          </cell>
          <cell r="B42" t="str">
            <v>Aço CA-50/60</v>
          </cell>
          <cell r="C42" t="str">
            <v>kg</v>
          </cell>
          <cell r="D42">
            <v>190</v>
          </cell>
          <cell r="E42">
            <v>2.7</v>
          </cell>
          <cell r="F42">
            <v>0.9</v>
          </cell>
          <cell r="G42">
            <v>3.6</v>
          </cell>
          <cell r="H42">
            <v>684</v>
          </cell>
        </row>
        <row r="43">
          <cell r="A43" t="str">
            <v>1.32</v>
          </cell>
          <cell r="B43" t="str">
            <v>Estrutura de concreto</v>
          </cell>
          <cell r="G43">
            <v>0</v>
          </cell>
          <cell r="H43">
            <v>0</v>
          </cell>
        </row>
        <row r="44">
          <cell r="A44" t="str">
            <v>1.33</v>
          </cell>
          <cell r="B44" t="str">
            <v>concreto simples</v>
          </cell>
          <cell r="C44" t="str">
            <v>m³</v>
          </cell>
          <cell r="D44">
            <v>5.64</v>
          </cell>
          <cell r="E44">
            <v>178.3</v>
          </cell>
          <cell r="F44">
            <v>78.150000000000006</v>
          </cell>
          <cell r="G44">
            <v>256.45000000000005</v>
          </cell>
          <cell r="H44">
            <v>1446.37</v>
          </cell>
        </row>
        <row r="45">
          <cell r="A45" t="str">
            <v>1.34</v>
          </cell>
          <cell r="B45" t="str">
            <v>Forma comum</v>
          </cell>
          <cell r="C45" t="str">
            <v>m²</v>
          </cell>
          <cell r="D45">
            <v>63.04</v>
          </cell>
          <cell r="E45">
            <v>14.92</v>
          </cell>
          <cell r="F45">
            <v>13.81</v>
          </cell>
          <cell r="G45">
            <v>28.73</v>
          </cell>
          <cell r="H45">
            <v>1811.13</v>
          </cell>
        </row>
        <row r="46">
          <cell r="A46" t="str">
            <v>1.35</v>
          </cell>
          <cell r="B46" t="str">
            <v>Aço CA-50/60</v>
          </cell>
          <cell r="C46" t="str">
            <v>kg</v>
          </cell>
          <cell r="D46">
            <v>560</v>
          </cell>
          <cell r="E46">
            <v>2.7</v>
          </cell>
          <cell r="F46">
            <v>0.9</v>
          </cell>
          <cell r="G46">
            <v>3.6</v>
          </cell>
          <cell r="H46">
            <v>2016</v>
          </cell>
        </row>
        <row r="47">
          <cell r="A47" t="str">
            <v>1.36</v>
          </cell>
          <cell r="B47" t="str">
            <v>Vigas de perfis metálicos (treliça) interligando os pilares do Pórtico</v>
          </cell>
          <cell r="C47" t="str">
            <v>ml</v>
          </cell>
          <cell r="D47">
            <v>23.2</v>
          </cell>
          <cell r="E47">
            <v>85.62</v>
          </cell>
          <cell r="F47">
            <v>42.81</v>
          </cell>
          <cell r="G47">
            <v>128.43</v>
          </cell>
          <cell r="H47">
            <v>2979.57</v>
          </cell>
        </row>
        <row r="48">
          <cell r="A48" t="str">
            <v>1.37</v>
          </cell>
          <cell r="B48" t="str">
            <v>Laje pré-moldada de concreto  (teto do Pórtico)</v>
          </cell>
          <cell r="C48" t="str">
            <v>m²</v>
          </cell>
          <cell r="D48">
            <v>12.88</v>
          </cell>
          <cell r="E48">
            <v>37.14</v>
          </cell>
          <cell r="F48">
            <v>6.32</v>
          </cell>
          <cell r="G48">
            <v>43.46</v>
          </cell>
          <cell r="H48">
            <v>559.76</v>
          </cell>
        </row>
        <row r="49">
          <cell r="A49" t="str">
            <v>1.38</v>
          </cell>
          <cell r="B49" t="str">
            <v>Alvenaria</v>
          </cell>
          <cell r="G49">
            <v>0</v>
          </cell>
          <cell r="H49">
            <v>0</v>
          </cell>
        </row>
        <row r="50">
          <cell r="A50" t="str">
            <v>1.39</v>
          </cell>
          <cell r="B50" t="str">
            <v>Alvenaria de enchimento entre pilares</v>
          </cell>
          <cell r="C50" t="str">
            <v>m³</v>
          </cell>
          <cell r="D50">
            <v>3</v>
          </cell>
          <cell r="E50">
            <v>62.55</v>
          </cell>
          <cell r="F50">
            <v>73.25</v>
          </cell>
          <cell r="G50">
            <v>135.80000000000001</v>
          </cell>
          <cell r="H50">
            <v>407.4</v>
          </cell>
        </row>
        <row r="51">
          <cell r="A51" t="str">
            <v>1.40</v>
          </cell>
          <cell r="B51" t="str">
            <v>Revestimento</v>
          </cell>
          <cell r="G51">
            <v>0</v>
          </cell>
          <cell r="H51">
            <v>0</v>
          </cell>
        </row>
        <row r="52">
          <cell r="A52" t="str">
            <v>1.41</v>
          </cell>
          <cell r="B52" t="str">
            <v>Revestimento (alvenaria, pilares e laje)</v>
          </cell>
          <cell r="C52" t="str">
            <v>m²</v>
          </cell>
          <cell r="D52">
            <v>89.43</v>
          </cell>
          <cell r="E52">
            <v>4.3600000000000003</v>
          </cell>
          <cell r="F52">
            <v>9.0500000000000007</v>
          </cell>
          <cell r="G52">
            <v>13.41</v>
          </cell>
          <cell r="H52">
            <v>1199.25</v>
          </cell>
        </row>
        <row r="53">
          <cell r="A53" t="str">
            <v>1.42</v>
          </cell>
          <cell r="B53" t="str">
            <v>Cobertura</v>
          </cell>
          <cell r="G53">
            <v>0</v>
          </cell>
          <cell r="H53">
            <v>0</v>
          </cell>
        </row>
        <row r="54">
          <cell r="A54" t="str">
            <v>1.43</v>
          </cell>
          <cell r="B54" t="str">
            <v xml:space="preserve">Estrutura metálica de sustentação da telha </v>
          </cell>
          <cell r="C54" t="str">
            <v>m²</v>
          </cell>
          <cell r="D54">
            <v>32.200000000000003</v>
          </cell>
          <cell r="E54">
            <v>50.4</v>
          </cell>
          <cell r="G54">
            <v>50.4</v>
          </cell>
          <cell r="H54">
            <v>1622.88</v>
          </cell>
        </row>
        <row r="55">
          <cell r="A55" t="str">
            <v>1.44</v>
          </cell>
          <cell r="B55" t="str">
            <v>Telha de policarbonato</v>
          </cell>
          <cell r="C55" t="str">
            <v>m²</v>
          </cell>
          <cell r="D55">
            <v>32.200000000000003</v>
          </cell>
          <cell r="E55">
            <v>46.92</v>
          </cell>
          <cell r="F55">
            <v>15</v>
          </cell>
          <cell r="G55">
            <v>61.92</v>
          </cell>
          <cell r="H55">
            <v>1993.82</v>
          </cell>
        </row>
        <row r="56">
          <cell r="A56" t="str">
            <v>1.45</v>
          </cell>
          <cell r="B56" t="str">
            <v>Pintura</v>
          </cell>
          <cell r="G56">
            <v>0</v>
          </cell>
          <cell r="H56">
            <v>0</v>
          </cell>
        </row>
        <row r="57">
          <cell r="A57" t="str">
            <v>1.46</v>
          </cell>
          <cell r="B57" t="str">
            <v>Da estrutura metálica com tinta esmalte</v>
          </cell>
          <cell r="C57" t="str">
            <v>m²</v>
          </cell>
          <cell r="D57">
            <v>41.92</v>
          </cell>
          <cell r="E57">
            <v>2.64</v>
          </cell>
          <cell r="F57">
            <v>2.85</v>
          </cell>
          <cell r="G57">
            <v>5.49</v>
          </cell>
          <cell r="H57">
            <v>230.14</v>
          </cell>
        </row>
        <row r="58">
          <cell r="A58" t="str">
            <v>1.47</v>
          </cell>
          <cell r="B58" t="str">
            <v>pintura externa com textura acrílica aplicada a rolo</v>
          </cell>
          <cell r="C58" t="str">
            <v>m²</v>
          </cell>
          <cell r="D58">
            <v>33.25</v>
          </cell>
          <cell r="E58">
            <v>2.85</v>
          </cell>
          <cell r="F58">
            <v>2.33</v>
          </cell>
          <cell r="G58">
            <v>5.18</v>
          </cell>
          <cell r="H58">
            <v>172.23</v>
          </cell>
        </row>
        <row r="59">
          <cell r="A59" t="str">
            <v>1.48</v>
          </cell>
          <cell r="B59" t="str">
            <v>Latex acrilica - paredes e tetos</v>
          </cell>
          <cell r="C59" t="str">
            <v>m²</v>
          </cell>
          <cell r="D59">
            <v>56.18</v>
          </cell>
          <cell r="E59">
            <v>2.4700000000000002</v>
          </cell>
          <cell r="F59">
            <v>4.8</v>
          </cell>
          <cell r="G59">
            <v>7.27</v>
          </cell>
          <cell r="H59">
            <v>408.42</v>
          </cell>
        </row>
        <row r="60">
          <cell r="A60" t="str">
            <v>1.49</v>
          </cell>
          <cell r="B60" t="str">
            <v>TOTAL DO GRUPO</v>
          </cell>
          <cell r="G60">
            <v>0</v>
          </cell>
          <cell r="H60">
            <v>0</v>
          </cell>
        </row>
        <row r="61">
          <cell r="A61" t="str">
            <v>1.50</v>
          </cell>
          <cell r="G61">
            <v>0</v>
          </cell>
          <cell r="H61">
            <v>0</v>
          </cell>
        </row>
        <row r="62">
          <cell r="A62" t="str">
            <v>1.51</v>
          </cell>
          <cell r="B62" t="str">
            <v>GUARITA E PRAÇA DOS MOTORISTAS</v>
          </cell>
          <cell r="G62">
            <v>0</v>
          </cell>
          <cell r="H62">
            <v>0</v>
          </cell>
        </row>
        <row r="63">
          <cell r="A63" t="str">
            <v>1.52</v>
          </cell>
          <cell r="B63" t="str">
            <v>Estrutura de concreto (pilares e cintas)</v>
          </cell>
          <cell r="G63">
            <v>0</v>
          </cell>
          <cell r="H63">
            <v>0</v>
          </cell>
        </row>
        <row r="64">
          <cell r="A64" t="str">
            <v>1.53</v>
          </cell>
          <cell r="B64" t="str">
            <v>concreto simples</v>
          </cell>
          <cell r="C64" t="str">
            <v>m³</v>
          </cell>
          <cell r="D64">
            <v>1.1499999999999999</v>
          </cell>
          <cell r="E64">
            <v>178.3</v>
          </cell>
          <cell r="F64">
            <v>78.150000000000006</v>
          </cell>
          <cell r="G64">
            <v>256.45000000000005</v>
          </cell>
          <cell r="H64">
            <v>294.91000000000003</v>
          </cell>
        </row>
        <row r="65">
          <cell r="A65" t="str">
            <v>1.54</v>
          </cell>
          <cell r="B65" t="str">
            <v>Forma comum</v>
          </cell>
          <cell r="C65" t="str">
            <v>m²</v>
          </cell>
          <cell r="D65">
            <v>24.88</v>
          </cell>
          <cell r="E65">
            <v>14.92</v>
          </cell>
          <cell r="F65">
            <v>13.81</v>
          </cell>
          <cell r="G65">
            <v>28.73</v>
          </cell>
          <cell r="H65">
            <v>714.8</v>
          </cell>
        </row>
        <row r="66">
          <cell r="A66" t="str">
            <v>1.55</v>
          </cell>
          <cell r="B66" t="str">
            <v>Aço CA-50/60</v>
          </cell>
          <cell r="C66" t="str">
            <v>kg</v>
          </cell>
          <cell r="D66">
            <v>115</v>
          </cell>
          <cell r="E66">
            <v>2.7</v>
          </cell>
          <cell r="F66">
            <v>0.9</v>
          </cell>
          <cell r="G66">
            <v>3.6</v>
          </cell>
          <cell r="H66">
            <v>414</v>
          </cell>
        </row>
        <row r="67">
          <cell r="A67" t="str">
            <v>1.56</v>
          </cell>
          <cell r="B67" t="str">
            <v>Laje pré-moldada pra cobertura</v>
          </cell>
          <cell r="C67" t="str">
            <v>m²</v>
          </cell>
          <cell r="D67">
            <v>27.26</v>
          </cell>
          <cell r="E67">
            <v>37.14</v>
          </cell>
          <cell r="F67">
            <v>6.32</v>
          </cell>
          <cell r="G67">
            <v>43.46</v>
          </cell>
          <cell r="H67">
            <v>1184.71</v>
          </cell>
        </row>
        <row r="68">
          <cell r="A68" t="str">
            <v>1.57</v>
          </cell>
          <cell r="B68" t="str">
            <v>Impermeabilização da laje de cobertura (regularização, manta asfaltica e proteção mecânica)</v>
          </cell>
          <cell r="C68" t="str">
            <v>m²</v>
          </cell>
          <cell r="D68">
            <v>27.26</v>
          </cell>
          <cell r="E68">
            <v>36.11</v>
          </cell>
          <cell r="F68">
            <v>5.84</v>
          </cell>
          <cell r="G68">
            <v>41.95</v>
          </cell>
          <cell r="H68">
            <v>1143.55</v>
          </cell>
        </row>
        <row r="69">
          <cell r="A69" t="str">
            <v>1.58</v>
          </cell>
          <cell r="B69" t="str">
            <v>Alvenaria</v>
          </cell>
          <cell r="G69">
            <v>0</v>
          </cell>
          <cell r="H69">
            <v>0</v>
          </cell>
        </row>
        <row r="70">
          <cell r="A70" t="str">
            <v>1.59</v>
          </cell>
          <cell r="B70" t="str">
            <v xml:space="preserve">Alvenaria de elevação em tijolos cerâmicos de 8 furos </v>
          </cell>
          <cell r="C70" t="str">
            <v>m²</v>
          </cell>
          <cell r="D70">
            <v>60.5</v>
          </cell>
          <cell r="E70">
            <v>5.2</v>
          </cell>
          <cell r="F70">
            <v>9.1999999999999993</v>
          </cell>
          <cell r="G70">
            <v>14.399999999999999</v>
          </cell>
          <cell r="H70">
            <v>871.2</v>
          </cell>
        </row>
        <row r="71">
          <cell r="A71" t="str">
            <v>1.60</v>
          </cell>
          <cell r="B71" t="str">
            <v>Esquadrias</v>
          </cell>
          <cell r="G71">
            <v>0</v>
          </cell>
          <cell r="H71">
            <v>0</v>
          </cell>
        </row>
        <row r="72">
          <cell r="A72" t="str">
            <v>1.61</v>
          </cell>
          <cell r="B72" t="str">
            <v>Porta de alumínio com vidro - 0,80x2,10m</v>
          </cell>
          <cell r="C72" t="str">
            <v>ud</v>
          </cell>
          <cell r="D72">
            <v>2</v>
          </cell>
          <cell r="E72">
            <v>484.98</v>
          </cell>
          <cell r="F72">
            <v>47.57</v>
          </cell>
          <cell r="G72">
            <v>532.55000000000007</v>
          </cell>
          <cell r="H72">
            <v>1065.0999999999999</v>
          </cell>
        </row>
        <row r="73">
          <cell r="A73" t="str">
            <v>1.62</v>
          </cell>
          <cell r="B73" t="str">
            <v>Porta de madeira para sanitário, completa</v>
          </cell>
          <cell r="C73" t="str">
            <v>ud</v>
          </cell>
          <cell r="D73">
            <v>1</v>
          </cell>
          <cell r="E73">
            <v>145.97</v>
          </cell>
          <cell r="F73">
            <v>39.22</v>
          </cell>
          <cell r="G73">
            <v>185.19</v>
          </cell>
          <cell r="H73">
            <v>185.19</v>
          </cell>
        </row>
        <row r="74">
          <cell r="A74" t="str">
            <v>1.63</v>
          </cell>
          <cell r="B74" t="str">
            <v>Vitrô de alumínio</v>
          </cell>
          <cell r="C74" t="str">
            <v>m²</v>
          </cell>
          <cell r="D74">
            <v>2.02</v>
          </cell>
          <cell r="E74">
            <v>201.02</v>
          </cell>
          <cell r="F74">
            <v>28.32</v>
          </cell>
          <cell r="G74">
            <v>229.34</v>
          </cell>
          <cell r="H74">
            <v>463.26</v>
          </cell>
        </row>
        <row r="75">
          <cell r="A75" t="str">
            <v>1.64</v>
          </cell>
          <cell r="B75" t="str">
            <v>Vidro laminado múltiplo - 25 mm, inclusive perfis metálicos</v>
          </cell>
          <cell r="C75" t="str">
            <v>m²</v>
          </cell>
          <cell r="D75">
            <v>4.0999999999999996</v>
          </cell>
          <cell r="E75">
            <v>980</v>
          </cell>
          <cell r="F75">
            <v>25</v>
          </cell>
          <cell r="G75">
            <v>1005</v>
          </cell>
          <cell r="H75">
            <v>4120.5</v>
          </cell>
        </row>
        <row r="76">
          <cell r="A76" t="str">
            <v>1.65</v>
          </cell>
          <cell r="B76" t="str">
            <v xml:space="preserve">Revestimento  </v>
          </cell>
          <cell r="G76">
            <v>0</v>
          </cell>
          <cell r="H76">
            <v>0</v>
          </cell>
        </row>
        <row r="77">
          <cell r="A77" t="str">
            <v>1.66</v>
          </cell>
          <cell r="B77" t="str">
            <v>Chapisco de aderência com argamassa de cimento e areia no traço 1:4</v>
          </cell>
          <cell r="C77" t="str">
            <v>m²</v>
          </cell>
          <cell r="D77">
            <v>148.26</v>
          </cell>
          <cell r="E77">
            <v>1.01</v>
          </cell>
          <cell r="F77">
            <v>1.99</v>
          </cell>
          <cell r="G77">
            <v>3</v>
          </cell>
          <cell r="H77">
            <v>444.78</v>
          </cell>
        </row>
        <row r="78">
          <cell r="A78" t="str">
            <v>1.67</v>
          </cell>
          <cell r="B78" t="str">
            <v>Emboço com argamassa mista de cimento e areia no traço 1:4</v>
          </cell>
          <cell r="C78" t="str">
            <v>m²</v>
          </cell>
          <cell r="D78">
            <v>15</v>
          </cell>
          <cell r="E78">
            <v>2.13</v>
          </cell>
          <cell r="F78">
            <v>4.53</v>
          </cell>
          <cell r="G78">
            <v>6.66</v>
          </cell>
          <cell r="H78">
            <v>99.9</v>
          </cell>
        </row>
        <row r="79">
          <cell r="A79" t="str">
            <v>1.68</v>
          </cell>
          <cell r="B79" t="str">
            <v xml:space="preserve">Reboco paulista com argamassa mista de cimento, cal e areia </v>
          </cell>
          <cell r="C79" t="str">
            <v>m²</v>
          </cell>
          <cell r="D79">
            <v>133.26</v>
          </cell>
          <cell r="E79">
            <v>3.36</v>
          </cell>
          <cell r="F79">
            <v>7.05</v>
          </cell>
          <cell r="G79">
            <v>10.41</v>
          </cell>
          <cell r="H79">
            <v>1387.23</v>
          </cell>
        </row>
        <row r="80">
          <cell r="A80" t="str">
            <v>1.69</v>
          </cell>
          <cell r="B80" t="str">
            <v>Revestimento com azulejos juntas a prumo, assentados com argamassa pré-fabricada, inclusive rejuntamento com pasta de cimento branco</v>
          </cell>
          <cell r="C80" t="str">
            <v>m²</v>
          </cell>
          <cell r="D80">
            <v>15</v>
          </cell>
          <cell r="E80">
            <v>18.77</v>
          </cell>
          <cell r="F80">
            <v>5.03</v>
          </cell>
          <cell r="G80">
            <v>23.8</v>
          </cell>
          <cell r="H80">
            <v>357</v>
          </cell>
        </row>
        <row r="81">
          <cell r="A81" t="str">
            <v>1.70</v>
          </cell>
          <cell r="B81" t="str">
            <v>Piso</v>
          </cell>
          <cell r="G81">
            <v>0</v>
          </cell>
          <cell r="H81">
            <v>0</v>
          </cell>
        </row>
        <row r="82">
          <cell r="A82" t="str">
            <v>1.71</v>
          </cell>
          <cell r="B82" t="str">
            <v>Regularização da laje para receber o piso</v>
          </cell>
          <cell r="C82" t="str">
            <v>m²</v>
          </cell>
          <cell r="D82">
            <v>17.2</v>
          </cell>
          <cell r="E82">
            <v>10.26</v>
          </cell>
          <cell r="F82">
            <v>5.58</v>
          </cell>
          <cell r="G82">
            <v>15.84</v>
          </cell>
          <cell r="H82">
            <v>272.44</v>
          </cell>
        </row>
        <row r="83">
          <cell r="A83" t="str">
            <v>1.72</v>
          </cell>
          <cell r="B83" t="str">
            <v>Piso cerâmico</v>
          </cell>
          <cell r="C83" t="str">
            <v>m²</v>
          </cell>
          <cell r="D83">
            <v>17.2</v>
          </cell>
          <cell r="E83">
            <v>31.91</v>
          </cell>
          <cell r="F83">
            <v>10.01</v>
          </cell>
          <cell r="G83">
            <v>41.92</v>
          </cell>
          <cell r="H83">
            <v>721.02</v>
          </cell>
        </row>
        <row r="84">
          <cell r="A84" t="str">
            <v>1.73</v>
          </cell>
          <cell r="B84" t="str">
            <v>Rodapé de cerâmica</v>
          </cell>
          <cell r="C84" t="str">
            <v>ml</v>
          </cell>
          <cell r="D84">
            <v>26</v>
          </cell>
          <cell r="E84">
            <v>3.2</v>
          </cell>
          <cell r="F84">
            <v>2.73</v>
          </cell>
          <cell r="G84">
            <v>5.93</v>
          </cell>
          <cell r="H84">
            <v>154.18</v>
          </cell>
        </row>
        <row r="85">
          <cell r="A85" t="str">
            <v>1.74</v>
          </cell>
          <cell r="B85" t="str">
            <v>Pintura</v>
          </cell>
          <cell r="G85">
            <v>0</v>
          </cell>
          <cell r="H85">
            <v>0</v>
          </cell>
        </row>
        <row r="86">
          <cell r="A86" t="str">
            <v>1.75</v>
          </cell>
          <cell r="B86" t="str">
            <v>Intrna com Latex acrílica em paredes e teto</v>
          </cell>
          <cell r="C86" t="str">
            <v>m²</v>
          </cell>
          <cell r="D86">
            <v>92.26</v>
          </cell>
          <cell r="E86">
            <v>3.11</v>
          </cell>
          <cell r="F86">
            <v>4.9800000000000004</v>
          </cell>
          <cell r="G86">
            <v>8.09</v>
          </cell>
          <cell r="H86">
            <v>746.38</v>
          </cell>
        </row>
        <row r="87">
          <cell r="A87" t="str">
            <v>1.76</v>
          </cell>
          <cell r="B87" t="str">
            <v>Externa</v>
          </cell>
          <cell r="C87" t="str">
            <v>m²</v>
          </cell>
          <cell r="D87">
            <v>58</v>
          </cell>
          <cell r="E87">
            <v>2.85</v>
          </cell>
          <cell r="F87">
            <v>2.33</v>
          </cell>
          <cell r="G87">
            <v>5.18</v>
          </cell>
          <cell r="H87">
            <v>300.44</v>
          </cell>
        </row>
        <row r="88">
          <cell r="A88" t="str">
            <v>1.77</v>
          </cell>
          <cell r="B88" t="str">
            <v>Instalações Hidro-sanitárias da guarita</v>
          </cell>
          <cell r="G88">
            <v>0</v>
          </cell>
          <cell r="H88">
            <v>0</v>
          </cell>
        </row>
        <row r="89">
          <cell r="A89" t="str">
            <v>1.78</v>
          </cell>
          <cell r="B89" t="str">
            <v>louças sanitárias e Metais</v>
          </cell>
          <cell r="C89" t="str">
            <v>vb</v>
          </cell>
          <cell r="D89">
            <v>1</v>
          </cell>
          <cell r="E89">
            <v>500</v>
          </cell>
          <cell r="F89">
            <v>100</v>
          </cell>
          <cell r="G89">
            <v>600</v>
          </cell>
          <cell r="H89">
            <v>600</v>
          </cell>
        </row>
        <row r="90">
          <cell r="A90" t="str">
            <v>1.79</v>
          </cell>
          <cell r="B90" t="str">
            <v>Balcão em granito - 2,00x0,60m</v>
          </cell>
          <cell r="C90" t="str">
            <v>ud</v>
          </cell>
          <cell r="D90">
            <v>1</v>
          </cell>
          <cell r="E90">
            <v>200</v>
          </cell>
          <cell r="F90">
            <v>50</v>
          </cell>
          <cell r="G90">
            <v>250</v>
          </cell>
          <cell r="H90">
            <v>250</v>
          </cell>
        </row>
        <row r="91">
          <cell r="A91" t="str">
            <v>1.80</v>
          </cell>
          <cell r="B91" t="str">
            <v>Tubulações de agua e esgoto, interligando aos pontos existentes</v>
          </cell>
          <cell r="C91" t="str">
            <v>vb</v>
          </cell>
          <cell r="D91">
            <v>1</v>
          </cell>
          <cell r="E91">
            <v>500</v>
          </cell>
          <cell r="F91">
            <v>100</v>
          </cell>
          <cell r="G91">
            <v>600</v>
          </cell>
          <cell r="H91">
            <v>600</v>
          </cell>
        </row>
        <row r="92">
          <cell r="A92" t="str">
            <v>1.81</v>
          </cell>
          <cell r="B92" t="str">
            <v>Instalações Elétricas</v>
          </cell>
          <cell r="G92">
            <v>0</v>
          </cell>
          <cell r="H92">
            <v>0</v>
          </cell>
        </row>
        <row r="93">
          <cell r="A93" t="str">
            <v>1.82</v>
          </cell>
          <cell r="B93" t="str">
            <v>Fios, eletrodutos, luminárias, interligação dos sistemas eletrônicos, etc.</v>
          </cell>
          <cell r="C93" t="str">
            <v>vb</v>
          </cell>
          <cell r="D93">
            <v>1</v>
          </cell>
          <cell r="E93">
            <v>1300</v>
          </cell>
          <cell r="F93">
            <v>260</v>
          </cell>
          <cell r="G93">
            <v>1560</v>
          </cell>
          <cell r="H93">
            <v>1560</v>
          </cell>
        </row>
        <row r="94">
          <cell r="A94" t="str">
            <v>1.83</v>
          </cell>
          <cell r="B94" t="str">
            <v>TOTAL DO GRUPO</v>
          </cell>
          <cell r="G94">
            <v>0</v>
          </cell>
          <cell r="H94">
            <v>0</v>
          </cell>
        </row>
        <row r="95">
          <cell r="A95" t="str">
            <v>1.84</v>
          </cell>
          <cell r="G95">
            <v>0</v>
          </cell>
          <cell r="H95">
            <v>0</v>
          </cell>
        </row>
        <row r="96">
          <cell r="A96" t="str">
            <v>1.85</v>
          </cell>
          <cell r="B96" t="str">
            <v>GAIOLA DE RETENÇÃO</v>
          </cell>
          <cell r="G96">
            <v>0</v>
          </cell>
          <cell r="H96">
            <v>0</v>
          </cell>
        </row>
        <row r="97">
          <cell r="A97" t="str">
            <v>1.86</v>
          </cell>
          <cell r="B97" t="str">
            <v>Paineis de vidro temperado 10mm, fixado em estrutura metálica tubular, inclusive porta de abrir 1,00x2,20m com fechadura elétrica - 8,00x2,30m</v>
          </cell>
          <cell r="C97" t="str">
            <v>m²</v>
          </cell>
          <cell r="D97">
            <v>18.399999999999999</v>
          </cell>
          <cell r="E97">
            <v>268.10000000000002</v>
          </cell>
          <cell r="F97">
            <v>23.63</v>
          </cell>
          <cell r="G97">
            <v>291.73</v>
          </cell>
          <cell r="H97">
            <v>5367.83</v>
          </cell>
        </row>
        <row r="98">
          <cell r="A98" t="str">
            <v>1.87</v>
          </cell>
          <cell r="B98" t="str">
            <v xml:space="preserve">Alambrado em tubo galvanizado e tela, inclusive porta no mesmo padrâo </v>
          </cell>
          <cell r="C98" t="str">
            <v>m²</v>
          </cell>
          <cell r="D98">
            <v>14.6</v>
          </cell>
          <cell r="E98">
            <v>45.3</v>
          </cell>
          <cell r="F98">
            <v>23.63</v>
          </cell>
          <cell r="G98">
            <v>68.929999999999993</v>
          </cell>
          <cell r="H98">
            <v>1006.37</v>
          </cell>
        </row>
        <row r="99">
          <cell r="A99" t="str">
            <v>1.88</v>
          </cell>
          <cell r="B99" t="str">
            <v>TOTAL DO GRUPO</v>
          </cell>
          <cell r="G99">
            <v>0</v>
          </cell>
          <cell r="H99">
            <v>0</v>
          </cell>
        </row>
        <row r="100">
          <cell r="A100" t="str">
            <v>1.89</v>
          </cell>
          <cell r="G100">
            <v>0</v>
          </cell>
          <cell r="H100">
            <v>0</v>
          </cell>
        </row>
        <row r="101">
          <cell r="A101" t="str">
            <v>1.90</v>
          </cell>
          <cell r="B101" t="str">
            <v>HALL SOCIAL/SALÃO DE FESTAS  E SANITÁRIOS</v>
          </cell>
          <cell r="G101">
            <v>0</v>
          </cell>
          <cell r="H101">
            <v>0</v>
          </cell>
        </row>
        <row r="102">
          <cell r="A102" t="str">
            <v>1.91</v>
          </cell>
          <cell r="B102" t="str">
            <v>Demolições e Retiradas</v>
          </cell>
          <cell r="G102">
            <v>0</v>
          </cell>
          <cell r="H102">
            <v>0</v>
          </cell>
        </row>
        <row r="103">
          <cell r="A103" t="str">
            <v>1.92</v>
          </cell>
          <cell r="B103" t="str">
            <v>Demolição de alvenaria, inclusive do revestimento</v>
          </cell>
          <cell r="C103" t="str">
            <v>m²</v>
          </cell>
          <cell r="D103">
            <v>14.27</v>
          </cell>
          <cell r="F103">
            <v>4.68</v>
          </cell>
          <cell r="G103">
            <v>4.68</v>
          </cell>
          <cell r="H103">
            <v>66.78</v>
          </cell>
        </row>
        <row r="104">
          <cell r="A104" t="str">
            <v>1.93</v>
          </cell>
          <cell r="B104" t="str">
            <v>Demolição de jardineiras</v>
          </cell>
          <cell r="C104" t="str">
            <v>m²</v>
          </cell>
          <cell r="D104">
            <v>8.17</v>
          </cell>
          <cell r="F104">
            <v>4.68</v>
          </cell>
          <cell r="G104">
            <v>4.68</v>
          </cell>
          <cell r="H104">
            <v>38.229999999999997</v>
          </cell>
        </row>
        <row r="105">
          <cell r="A105" t="str">
            <v>1.94</v>
          </cell>
          <cell r="B105" t="str">
            <v>Demolição de azulejo</v>
          </cell>
          <cell r="C105" t="str">
            <v>m²</v>
          </cell>
          <cell r="D105">
            <v>150</v>
          </cell>
          <cell r="F105">
            <v>6.87</v>
          </cell>
          <cell r="G105">
            <v>6.87</v>
          </cell>
          <cell r="H105">
            <v>1030.5</v>
          </cell>
        </row>
        <row r="106">
          <cell r="A106" t="str">
            <v>1.95</v>
          </cell>
          <cell r="B106" t="str">
            <v>Demolição de piso de ardósia</v>
          </cell>
          <cell r="C106" t="str">
            <v>m²</v>
          </cell>
          <cell r="D106">
            <v>44.8</v>
          </cell>
          <cell r="F106">
            <v>6.87</v>
          </cell>
          <cell r="G106">
            <v>6.87</v>
          </cell>
          <cell r="H106">
            <v>307.77</v>
          </cell>
        </row>
        <row r="107">
          <cell r="A107" t="str">
            <v>1.96</v>
          </cell>
          <cell r="B107" t="str">
            <v>Demolição de piso cerâmico</v>
          </cell>
          <cell r="C107" t="str">
            <v>m²</v>
          </cell>
          <cell r="D107">
            <v>27.02</v>
          </cell>
          <cell r="F107">
            <v>5.91</v>
          </cell>
          <cell r="G107">
            <v>5.91</v>
          </cell>
          <cell r="H107">
            <v>159.68</v>
          </cell>
        </row>
        <row r="108">
          <cell r="A108" t="str">
            <v>1.97</v>
          </cell>
          <cell r="B108" t="str">
            <v>Demolição da laje da sauna</v>
          </cell>
          <cell r="C108" t="str">
            <v>m²</v>
          </cell>
          <cell r="D108">
            <v>6.15</v>
          </cell>
          <cell r="F108">
            <v>13.13</v>
          </cell>
          <cell r="G108">
            <v>13.13</v>
          </cell>
          <cell r="H108">
            <v>80.739999999999995</v>
          </cell>
        </row>
        <row r="109">
          <cell r="A109" t="str">
            <v>1.98</v>
          </cell>
          <cell r="B109" t="str">
            <v>Remanejamento de porta de vidro temperado, de correr (Hall Social), para a parte frontal do Salão de Festas - 4,00x2,10m</v>
          </cell>
          <cell r="C109" t="str">
            <v>ud</v>
          </cell>
          <cell r="D109">
            <v>1</v>
          </cell>
          <cell r="F109">
            <v>320</v>
          </cell>
          <cell r="G109">
            <v>320</v>
          </cell>
          <cell r="H109">
            <v>320</v>
          </cell>
        </row>
        <row r="110">
          <cell r="A110" t="str">
            <v>1.99</v>
          </cell>
          <cell r="B110" t="str">
            <v>Remanejamento de porta de correr do Salão de Festa para a parte ampliada - 4,00x2,10m</v>
          </cell>
          <cell r="C110" t="str">
            <v>ud</v>
          </cell>
          <cell r="D110">
            <v>1</v>
          </cell>
          <cell r="F110">
            <v>320</v>
          </cell>
          <cell r="G110">
            <v>320</v>
          </cell>
          <cell r="H110">
            <v>320</v>
          </cell>
        </row>
        <row r="111">
          <cell r="A111" t="str">
            <v>1.100</v>
          </cell>
          <cell r="B111" t="str">
            <v>Remanejamento de janela da copa para a nova cozinha</v>
          </cell>
          <cell r="C111" t="str">
            <v>ud</v>
          </cell>
          <cell r="D111">
            <v>1</v>
          </cell>
          <cell r="F111">
            <v>28.49</v>
          </cell>
          <cell r="G111">
            <v>28.49</v>
          </cell>
          <cell r="H111">
            <v>28.49</v>
          </cell>
        </row>
        <row r="112">
          <cell r="A112" t="str">
            <v>1.101</v>
          </cell>
          <cell r="B112" t="str">
            <v>Remanejamento de janela dos sanitários do Salão de Festa para os novos Sanitários (antiga sauna)</v>
          </cell>
          <cell r="C112" t="str">
            <v>ud</v>
          </cell>
          <cell r="D112">
            <v>2</v>
          </cell>
          <cell r="F112">
            <v>15</v>
          </cell>
          <cell r="G112">
            <v>15</v>
          </cell>
          <cell r="H112">
            <v>30</v>
          </cell>
        </row>
        <row r="113">
          <cell r="A113" t="str">
            <v>1.102</v>
          </cell>
          <cell r="B113" t="str">
            <v>Retirada de painel fixo  de vidro temperado (Salão de Festas)</v>
          </cell>
          <cell r="C113" t="str">
            <v>m²</v>
          </cell>
          <cell r="D113">
            <v>5.88</v>
          </cell>
          <cell r="F113">
            <v>2.78</v>
          </cell>
          <cell r="G113">
            <v>2.78</v>
          </cell>
          <cell r="H113">
            <v>16.34</v>
          </cell>
        </row>
        <row r="114">
          <cell r="A114" t="str">
            <v>1.103</v>
          </cell>
          <cell r="B114" t="str">
            <v>Retirada de louças sanitárias e bancadas, inclusive instalaçãoes hidro-sanitárias dos sanitários a demolir</v>
          </cell>
          <cell r="C114" t="str">
            <v>ud</v>
          </cell>
          <cell r="D114">
            <v>5</v>
          </cell>
          <cell r="F114">
            <v>8.39</v>
          </cell>
          <cell r="G114">
            <v>8.39</v>
          </cell>
          <cell r="H114">
            <v>41.95</v>
          </cell>
        </row>
        <row r="115">
          <cell r="A115" t="str">
            <v>1.104</v>
          </cell>
          <cell r="B115" t="str">
            <v>Retirada de esquadrias de madeira, incluside aduelas e acessorios</v>
          </cell>
          <cell r="C115" t="str">
            <v>ud</v>
          </cell>
          <cell r="D115">
            <v>2</v>
          </cell>
          <cell r="F115">
            <v>5.66</v>
          </cell>
          <cell r="G115">
            <v>5.66</v>
          </cell>
          <cell r="H115">
            <v>11.32</v>
          </cell>
        </row>
        <row r="116">
          <cell r="A116" t="str">
            <v>1.105</v>
          </cell>
          <cell r="B116" t="str">
            <v>Estrutura de concreto (pilares e vigas)</v>
          </cell>
          <cell r="G116">
            <v>0</v>
          </cell>
          <cell r="H116">
            <v>0</v>
          </cell>
        </row>
        <row r="117">
          <cell r="A117" t="str">
            <v>1.106</v>
          </cell>
          <cell r="B117" t="str">
            <v>concreto simples</v>
          </cell>
          <cell r="C117" t="str">
            <v>m³</v>
          </cell>
          <cell r="D117">
            <v>1.34</v>
          </cell>
          <cell r="E117">
            <v>178.3</v>
          </cell>
          <cell r="F117">
            <v>78.150000000000006</v>
          </cell>
          <cell r="G117">
            <v>256.45000000000005</v>
          </cell>
          <cell r="H117">
            <v>343.64</v>
          </cell>
        </row>
        <row r="118">
          <cell r="A118" t="str">
            <v>1.107</v>
          </cell>
          <cell r="B118" t="str">
            <v>Forma comum</v>
          </cell>
          <cell r="C118" t="str">
            <v>m²</v>
          </cell>
          <cell r="D118">
            <v>28.95</v>
          </cell>
          <cell r="E118">
            <v>14.92</v>
          </cell>
          <cell r="F118">
            <v>13.81</v>
          </cell>
          <cell r="G118">
            <v>28.73</v>
          </cell>
          <cell r="H118">
            <v>831.73</v>
          </cell>
        </row>
        <row r="119">
          <cell r="A119" t="str">
            <v>1.108</v>
          </cell>
          <cell r="B119" t="str">
            <v>Aço CA-50/60</v>
          </cell>
          <cell r="C119" t="str">
            <v>kg</v>
          </cell>
          <cell r="D119">
            <v>134</v>
          </cell>
          <cell r="E119">
            <v>2.7</v>
          </cell>
          <cell r="F119">
            <v>0.9</v>
          </cell>
          <cell r="G119">
            <v>3.6</v>
          </cell>
          <cell r="H119">
            <v>482.4</v>
          </cell>
        </row>
        <row r="120">
          <cell r="A120" t="str">
            <v>1.109</v>
          </cell>
          <cell r="B120" t="str">
            <v>Alvenaria</v>
          </cell>
          <cell r="G120">
            <v>0</v>
          </cell>
          <cell r="H120">
            <v>0</v>
          </cell>
        </row>
        <row r="121">
          <cell r="A121" t="str">
            <v>1.110</v>
          </cell>
          <cell r="B121" t="str">
            <v xml:space="preserve">Alvenaria de elevação em tijolos cerâmicos de 8 furos </v>
          </cell>
          <cell r="C121" t="str">
            <v>m²</v>
          </cell>
          <cell r="D121">
            <v>75.52</v>
          </cell>
          <cell r="E121">
            <v>5.2</v>
          </cell>
          <cell r="F121">
            <v>9.1999999999999993</v>
          </cell>
          <cell r="G121">
            <v>14.399999999999999</v>
          </cell>
          <cell r="H121">
            <v>1087.48</v>
          </cell>
        </row>
        <row r="122">
          <cell r="A122" t="str">
            <v>1.111</v>
          </cell>
          <cell r="B122" t="str">
            <v>Vergas de concreto</v>
          </cell>
          <cell r="C122" t="str">
            <v>m³</v>
          </cell>
          <cell r="D122">
            <v>0.1</v>
          </cell>
          <cell r="E122">
            <v>321.19</v>
          </cell>
          <cell r="F122">
            <v>165.92</v>
          </cell>
          <cell r="G122">
            <v>487.11</v>
          </cell>
          <cell r="H122">
            <v>48.71</v>
          </cell>
        </row>
        <row r="123">
          <cell r="A123" t="str">
            <v>1.112</v>
          </cell>
          <cell r="B123" t="str">
            <v>Alvenaria em gesso acartonado</v>
          </cell>
          <cell r="C123" t="str">
            <v>m²</v>
          </cell>
          <cell r="D123">
            <v>16.2</v>
          </cell>
          <cell r="E123">
            <v>60</v>
          </cell>
          <cell r="F123">
            <v>12</v>
          </cell>
          <cell r="G123">
            <v>72</v>
          </cell>
          <cell r="H123">
            <v>1166.4000000000001</v>
          </cell>
        </row>
        <row r="124">
          <cell r="A124" t="str">
            <v>1.113</v>
          </cell>
          <cell r="B124" t="str">
            <v>Divisórias em granitos para os sanitários com H=1,80m</v>
          </cell>
          <cell r="C124" t="str">
            <v>m²</v>
          </cell>
          <cell r="D124">
            <v>3.42</v>
          </cell>
          <cell r="E124">
            <v>160</v>
          </cell>
          <cell r="F124">
            <v>33.49</v>
          </cell>
          <cell r="G124">
            <v>193.49</v>
          </cell>
          <cell r="H124">
            <v>661.73</v>
          </cell>
        </row>
        <row r="125">
          <cell r="A125" t="str">
            <v>1.114</v>
          </cell>
          <cell r="B125" t="str">
            <v>Esquadrias</v>
          </cell>
          <cell r="G125">
            <v>0</v>
          </cell>
          <cell r="H125">
            <v>0</v>
          </cell>
        </row>
        <row r="126">
          <cell r="A126" t="str">
            <v>1.115</v>
          </cell>
          <cell r="B126" t="str">
            <v>Painel de vidro temperado 10mm (3,10x2,10m), com 02 folhas de abrir e molas hdráulicas - Hall Social/ Serviço</v>
          </cell>
          <cell r="C126" t="str">
            <v>ud</v>
          </cell>
          <cell r="D126">
            <v>1</v>
          </cell>
          <cell r="E126">
            <v>3030</v>
          </cell>
          <cell r="G126">
            <v>3030</v>
          </cell>
          <cell r="H126">
            <v>3030</v>
          </cell>
        </row>
        <row r="127">
          <cell r="A127" t="str">
            <v>1.116</v>
          </cell>
          <cell r="B127" t="str">
            <v>Porta de correr em vidro temperado -10mm- 3,30x2,10m - 01 folhas - Parte ampliada do Salão de Festas</v>
          </cell>
          <cell r="C127" t="str">
            <v>ud</v>
          </cell>
          <cell r="D127">
            <v>1</v>
          </cell>
          <cell r="E127">
            <v>2287</v>
          </cell>
          <cell r="G127">
            <v>2287</v>
          </cell>
          <cell r="H127">
            <v>2287</v>
          </cell>
        </row>
        <row r="128">
          <cell r="A128" t="str">
            <v>1.117</v>
          </cell>
          <cell r="B128" t="str">
            <v>Porta com duas laterais fixas e vão central de abrir  em vidro temperado -10mm- 2,00x2,10m  - Entrada do Hall Social</v>
          </cell>
          <cell r="C128" t="str">
            <v>ud</v>
          </cell>
          <cell r="D128">
            <v>1</v>
          </cell>
          <cell r="E128">
            <v>1965</v>
          </cell>
          <cell r="G128">
            <v>1965</v>
          </cell>
          <cell r="H128">
            <v>1965</v>
          </cell>
        </row>
        <row r="129">
          <cell r="A129" t="str">
            <v>1.118</v>
          </cell>
          <cell r="B129" t="str">
            <v>Porta de alumínio com vidro tipo vai-vem - 0,90x2,10</v>
          </cell>
          <cell r="C129" t="str">
            <v>ud</v>
          </cell>
          <cell r="D129">
            <v>1</v>
          </cell>
          <cell r="E129">
            <v>486.63</v>
          </cell>
          <cell r="F129">
            <v>32.36</v>
          </cell>
          <cell r="G129">
            <v>518.99</v>
          </cell>
          <cell r="H129">
            <v>518.99</v>
          </cell>
        </row>
        <row r="130">
          <cell r="A130" t="str">
            <v>1.119</v>
          </cell>
          <cell r="B130" t="str">
            <v xml:space="preserve">Porta de madeira completa, para os sanitários e cozinha </v>
          </cell>
          <cell r="C130" t="str">
            <v>ud</v>
          </cell>
          <cell r="D130">
            <v>4</v>
          </cell>
          <cell r="E130">
            <v>145.19999999999999</v>
          </cell>
          <cell r="F130">
            <v>39.22</v>
          </cell>
          <cell r="G130">
            <v>184.42</v>
          </cell>
          <cell r="H130">
            <v>737.68</v>
          </cell>
        </row>
        <row r="131">
          <cell r="A131" t="str">
            <v>1.120</v>
          </cell>
          <cell r="B131" t="str">
            <v>Cobertura  (parte ampliada)</v>
          </cell>
          <cell r="G131">
            <v>0</v>
          </cell>
          <cell r="H131">
            <v>0</v>
          </cell>
        </row>
        <row r="132">
          <cell r="A132" t="str">
            <v>1.121</v>
          </cell>
          <cell r="B132" t="str">
            <v xml:space="preserve">Estrutura metálica </v>
          </cell>
          <cell r="C132" t="str">
            <v>m²</v>
          </cell>
          <cell r="D132">
            <v>41.28</v>
          </cell>
          <cell r="E132">
            <v>63</v>
          </cell>
          <cell r="G132">
            <v>63</v>
          </cell>
          <cell r="H132">
            <v>2600.64</v>
          </cell>
        </row>
        <row r="133">
          <cell r="A133" t="str">
            <v>1.122</v>
          </cell>
          <cell r="B133" t="str">
            <v>Telha térmica trapezoidal tipo sanduiche</v>
          </cell>
          <cell r="C133" t="str">
            <v>m²</v>
          </cell>
          <cell r="D133">
            <v>41.28</v>
          </cell>
          <cell r="E133">
            <v>85</v>
          </cell>
          <cell r="F133">
            <v>2.65</v>
          </cell>
          <cell r="G133">
            <v>87.65</v>
          </cell>
          <cell r="H133">
            <v>3618.19</v>
          </cell>
        </row>
        <row r="134">
          <cell r="A134" t="str">
            <v>1.123</v>
          </cell>
          <cell r="B134" t="str">
            <v>Calha metálica</v>
          </cell>
          <cell r="C134" t="str">
            <v>ml</v>
          </cell>
          <cell r="D134">
            <v>7.94</v>
          </cell>
          <cell r="E134">
            <v>22.5</v>
          </cell>
          <cell r="G134">
            <v>22.5</v>
          </cell>
          <cell r="H134">
            <v>178.65</v>
          </cell>
        </row>
        <row r="135">
          <cell r="A135" t="str">
            <v>1.124</v>
          </cell>
          <cell r="B135" t="str">
            <v>Rufo metálico</v>
          </cell>
          <cell r="C135" t="str">
            <v>ml</v>
          </cell>
          <cell r="D135">
            <v>18.34</v>
          </cell>
          <cell r="E135">
            <v>13.18</v>
          </cell>
          <cell r="G135">
            <v>13.18</v>
          </cell>
          <cell r="H135">
            <v>241.72</v>
          </cell>
        </row>
        <row r="136">
          <cell r="A136" t="str">
            <v>1.125</v>
          </cell>
          <cell r="B136" t="str">
            <v>Tubos de descida para águas pluviais, inclusive conexões</v>
          </cell>
          <cell r="C136" t="str">
            <v>ml</v>
          </cell>
          <cell r="D136">
            <v>18</v>
          </cell>
          <cell r="E136">
            <v>6.04</v>
          </cell>
          <cell r="F136">
            <v>5.67</v>
          </cell>
          <cell r="G136">
            <v>11.71</v>
          </cell>
          <cell r="H136">
            <v>210.78</v>
          </cell>
        </row>
        <row r="137">
          <cell r="A137" t="str">
            <v>1.126</v>
          </cell>
          <cell r="B137" t="str">
            <v>Revestimento</v>
          </cell>
          <cell r="G137">
            <v>0</v>
          </cell>
          <cell r="H137">
            <v>0</v>
          </cell>
        </row>
        <row r="138">
          <cell r="A138" t="str">
            <v>1.127</v>
          </cell>
          <cell r="B138" t="str">
            <v>Chapisco de aderência com argamassa de cimento e areia no traço 1:4</v>
          </cell>
          <cell r="C138" t="str">
            <v>m²</v>
          </cell>
          <cell r="D138">
            <v>151.04</v>
          </cell>
          <cell r="E138">
            <v>1.01</v>
          </cell>
          <cell r="F138">
            <v>1.99</v>
          </cell>
          <cell r="G138">
            <v>3</v>
          </cell>
          <cell r="H138">
            <v>453.12</v>
          </cell>
        </row>
        <row r="139">
          <cell r="A139" t="str">
            <v>1.128</v>
          </cell>
          <cell r="B139" t="str">
            <v>Emboço com argamassa mista de cimento e areia no traço 1:4</v>
          </cell>
          <cell r="C139" t="str">
            <v>m²</v>
          </cell>
          <cell r="D139">
            <v>118.74</v>
          </cell>
          <cell r="E139">
            <v>2.13</v>
          </cell>
          <cell r="F139">
            <v>4.53</v>
          </cell>
          <cell r="G139">
            <v>6.66</v>
          </cell>
          <cell r="H139">
            <v>790.8</v>
          </cell>
        </row>
        <row r="140">
          <cell r="A140" t="str">
            <v>1.129</v>
          </cell>
          <cell r="B140" t="str">
            <v xml:space="preserve">Reboco paulista com argamassa mista de cimento, cal e areia </v>
          </cell>
          <cell r="C140" t="str">
            <v>m²</v>
          </cell>
          <cell r="D140">
            <v>183.44</v>
          </cell>
          <cell r="E140">
            <v>3.36</v>
          </cell>
          <cell r="F140">
            <v>7.05</v>
          </cell>
          <cell r="G140">
            <v>10.41</v>
          </cell>
          <cell r="H140">
            <v>1909.61</v>
          </cell>
        </row>
        <row r="141">
          <cell r="A141" t="str">
            <v>1.130</v>
          </cell>
          <cell r="B141" t="str">
            <v>Revestimento com azulejos juntas a prumo, assentados com argamassa pré-fabricada, inclusive rejuntamento com pasta de cimento branco</v>
          </cell>
          <cell r="C141" t="str">
            <v>m²</v>
          </cell>
          <cell r="D141">
            <v>118.74</v>
          </cell>
          <cell r="E141">
            <v>18.77</v>
          </cell>
          <cell r="F141">
            <v>5.03</v>
          </cell>
          <cell r="G141">
            <v>23.8</v>
          </cell>
          <cell r="H141">
            <v>2826.01</v>
          </cell>
        </row>
        <row r="142">
          <cell r="A142" t="str">
            <v>1.131</v>
          </cell>
          <cell r="B142" t="str">
            <v>Piso</v>
          </cell>
          <cell r="G142">
            <v>0</v>
          </cell>
          <cell r="H142">
            <v>0</v>
          </cell>
        </row>
        <row r="143">
          <cell r="A143" t="str">
            <v>1.132</v>
          </cell>
          <cell r="B143" t="str">
            <v>Regularização de laje para piso</v>
          </cell>
          <cell r="C143" t="str">
            <v>m²</v>
          </cell>
          <cell r="D143">
            <v>105.59</v>
          </cell>
          <cell r="E143">
            <v>10.26</v>
          </cell>
          <cell r="F143">
            <v>5.58</v>
          </cell>
          <cell r="G143">
            <v>15.84</v>
          </cell>
          <cell r="H143">
            <v>1672.54</v>
          </cell>
        </row>
        <row r="144">
          <cell r="A144" t="str">
            <v>1.133</v>
          </cell>
          <cell r="B144" t="str">
            <v>Piso de granito</v>
          </cell>
          <cell r="C144" t="str">
            <v>m²</v>
          </cell>
          <cell r="D144">
            <v>105.59</v>
          </cell>
          <cell r="E144">
            <v>83.77</v>
          </cell>
          <cell r="F144">
            <v>8.93</v>
          </cell>
          <cell r="G144">
            <v>92.699999999999989</v>
          </cell>
          <cell r="H144">
            <v>9788.19</v>
          </cell>
        </row>
        <row r="145">
          <cell r="A145" t="str">
            <v>1.134</v>
          </cell>
          <cell r="B145" t="str">
            <v>Reconstituição de piso de granito nos locais de demolição</v>
          </cell>
          <cell r="C145" t="str">
            <v>vb</v>
          </cell>
          <cell r="D145">
            <v>1</v>
          </cell>
          <cell r="E145">
            <v>350</v>
          </cell>
          <cell r="F145">
            <v>35</v>
          </cell>
          <cell r="G145">
            <v>385</v>
          </cell>
          <cell r="H145">
            <v>385</v>
          </cell>
        </row>
        <row r="146">
          <cell r="A146" t="str">
            <v>1.135</v>
          </cell>
          <cell r="B146" t="str">
            <v>Piso de cerâmica nos sanitáriose copa/cozinha</v>
          </cell>
          <cell r="C146" t="str">
            <v>m²</v>
          </cell>
          <cell r="D146">
            <v>20.38</v>
          </cell>
          <cell r="E146">
            <v>31.91</v>
          </cell>
          <cell r="F146">
            <v>10.01</v>
          </cell>
          <cell r="G146">
            <v>41.92</v>
          </cell>
          <cell r="H146">
            <v>854.32</v>
          </cell>
        </row>
        <row r="147">
          <cell r="A147" t="str">
            <v>1.136</v>
          </cell>
          <cell r="B147" t="str">
            <v xml:space="preserve">Forro </v>
          </cell>
          <cell r="G147">
            <v>0</v>
          </cell>
          <cell r="H147">
            <v>0</v>
          </cell>
        </row>
        <row r="148">
          <cell r="A148" t="str">
            <v>1.137</v>
          </cell>
          <cell r="B148" t="str">
            <v>Forro de gêsso, inclusive roda forro - Parte ampliada e sanitários</v>
          </cell>
          <cell r="C148" t="str">
            <v>m²</v>
          </cell>
          <cell r="D148">
            <v>54.8</v>
          </cell>
          <cell r="E148">
            <v>25</v>
          </cell>
          <cell r="G148">
            <v>25</v>
          </cell>
          <cell r="H148">
            <v>1370</v>
          </cell>
        </row>
        <row r="149">
          <cell r="A149" t="str">
            <v>1.138</v>
          </cell>
          <cell r="B149" t="str">
            <v>Moldura de gêsso</v>
          </cell>
          <cell r="C149" t="str">
            <v>ml</v>
          </cell>
          <cell r="D149">
            <v>27</v>
          </cell>
          <cell r="E149">
            <v>6</v>
          </cell>
          <cell r="G149">
            <v>6</v>
          </cell>
          <cell r="H149">
            <v>162</v>
          </cell>
        </row>
        <row r="150">
          <cell r="A150" t="str">
            <v>1.139</v>
          </cell>
          <cell r="B150" t="str">
            <v xml:space="preserve">Pintura </v>
          </cell>
          <cell r="G150">
            <v>0</v>
          </cell>
          <cell r="H150">
            <v>0</v>
          </cell>
        </row>
        <row r="151">
          <cell r="A151" t="str">
            <v>1.140</v>
          </cell>
          <cell r="B151" t="str">
            <v xml:space="preserve">Pintura em paredes internas com latex acrílica sobre massa corrida em paredes novas e forro de gesso </v>
          </cell>
          <cell r="C151" t="str">
            <v>m²</v>
          </cell>
          <cell r="D151">
            <v>172.36</v>
          </cell>
          <cell r="E151">
            <v>3.11</v>
          </cell>
          <cell r="F151">
            <v>4.9800000000000004</v>
          </cell>
          <cell r="G151">
            <v>8.09</v>
          </cell>
          <cell r="H151">
            <v>1394.39</v>
          </cell>
        </row>
        <row r="152">
          <cell r="A152" t="str">
            <v>1.141</v>
          </cell>
          <cell r="B152" t="str">
            <v xml:space="preserve">Pintura em paredes internas com latex acrílica com retoque de massa corrida, onde for necessário, nas paredes tetos existentes  </v>
          </cell>
          <cell r="C152" t="str">
            <v>m²</v>
          </cell>
          <cell r="D152">
            <v>489.86</v>
          </cell>
          <cell r="E152">
            <v>2.06</v>
          </cell>
          <cell r="F152">
            <v>3.42</v>
          </cell>
          <cell r="G152">
            <v>5.48</v>
          </cell>
          <cell r="H152">
            <v>2684.43</v>
          </cell>
        </row>
        <row r="153">
          <cell r="A153" t="str">
            <v>1.142</v>
          </cell>
          <cell r="B153" t="str">
            <v>Pintura esmalte em esquadrias de madeira</v>
          </cell>
          <cell r="C153" t="str">
            <v>m²</v>
          </cell>
          <cell r="D153">
            <v>35.28</v>
          </cell>
          <cell r="E153">
            <v>5.61</v>
          </cell>
          <cell r="F153">
            <v>5.51</v>
          </cell>
          <cell r="G153">
            <v>11.120000000000001</v>
          </cell>
          <cell r="H153">
            <v>392.31</v>
          </cell>
        </row>
        <row r="154">
          <cell r="A154" t="str">
            <v>1.143</v>
          </cell>
          <cell r="B154" t="str">
            <v>Pintura esmalte em esquadrias metálicas</v>
          </cell>
          <cell r="C154" t="str">
            <v>m²</v>
          </cell>
          <cell r="D154">
            <v>8.4</v>
          </cell>
          <cell r="E154">
            <v>2.36</v>
          </cell>
          <cell r="F154">
            <v>4.53</v>
          </cell>
          <cell r="G154">
            <v>6.8900000000000006</v>
          </cell>
          <cell r="H154">
            <v>57.87</v>
          </cell>
        </row>
        <row r="155">
          <cell r="A155" t="str">
            <v>1.144</v>
          </cell>
          <cell r="B155" t="str">
            <v>Serviços Complementares</v>
          </cell>
          <cell r="G155">
            <v>0</v>
          </cell>
          <cell r="H155">
            <v>0</v>
          </cell>
        </row>
        <row r="156">
          <cell r="A156" t="str">
            <v>1.145</v>
          </cell>
          <cell r="B156" t="str">
            <v>Passa pratos - 1,2x1,00m, inclusive bancada de 1,70x0,70m</v>
          </cell>
          <cell r="C156" t="str">
            <v>ud</v>
          </cell>
          <cell r="D156">
            <v>1</v>
          </cell>
          <cell r="E156">
            <v>285</v>
          </cell>
          <cell r="F156">
            <v>70</v>
          </cell>
          <cell r="G156">
            <v>355</v>
          </cell>
          <cell r="H156">
            <v>355</v>
          </cell>
        </row>
        <row r="157">
          <cell r="A157" t="str">
            <v>1.146</v>
          </cell>
          <cell r="B157" t="str">
            <v>Bancada de granito 8,14x0,60m</v>
          </cell>
          <cell r="C157" t="str">
            <v>m²</v>
          </cell>
          <cell r="D157">
            <v>4.88</v>
          </cell>
          <cell r="E157">
            <v>185</v>
          </cell>
          <cell r="F157">
            <v>45</v>
          </cell>
          <cell r="G157">
            <v>230</v>
          </cell>
          <cell r="H157">
            <v>1122.4000000000001</v>
          </cell>
        </row>
        <row r="158">
          <cell r="A158" t="str">
            <v>1.147</v>
          </cell>
          <cell r="B158" t="str">
            <v>Cuba de aço inox</v>
          </cell>
          <cell r="C158" t="str">
            <v>ud</v>
          </cell>
          <cell r="D158">
            <v>1</v>
          </cell>
          <cell r="E158">
            <v>60</v>
          </cell>
          <cell r="G158">
            <v>60</v>
          </cell>
          <cell r="H158">
            <v>60</v>
          </cell>
        </row>
        <row r="159">
          <cell r="A159" t="str">
            <v>1.148</v>
          </cell>
          <cell r="B159" t="str">
            <v>Tanque inox</v>
          </cell>
          <cell r="C159" t="str">
            <v>ud</v>
          </cell>
          <cell r="D159">
            <v>1</v>
          </cell>
          <cell r="E159">
            <v>235</v>
          </cell>
          <cell r="F159">
            <v>13.6</v>
          </cell>
          <cell r="G159">
            <v>248.6</v>
          </cell>
          <cell r="H159">
            <v>248.6</v>
          </cell>
        </row>
        <row r="160">
          <cell r="A160" t="str">
            <v>1.149</v>
          </cell>
          <cell r="B160" t="str">
            <v>Acessórios para tanque e pia, inclusive torneiras</v>
          </cell>
          <cell r="C160" t="str">
            <v>vb</v>
          </cell>
          <cell r="D160">
            <v>1</v>
          </cell>
          <cell r="E160">
            <v>295.58</v>
          </cell>
          <cell r="F160">
            <v>43.34</v>
          </cell>
          <cell r="G160">
            <v>338.91999999999996</v>
          </cell>
          <cell r="H160">
            <v>338.92</v>
          </cell>
        </row>
        <row r="161">
          <cell r="A161" t="str">
            <v>1.150</v>
          </cell>
          <cell r="B161" t="str">
            <v>Instalações Hidro-sanitárias</v>
          </cell>
          <cell r="G161">
            <v>0</v>
          </cell>
          <cell r="H161">
            <v>0</v>
          </cell>
        </row>
        <row r="162">
          <cell r="A162" t="str">
            <v>1.151</v>
          </cell>
          <cell r="B162" t="str">
            <v>Fornecimento e instalação de vaso sanitário, incl. Válvula de descarga e acessórios</v>
          </cell>
          <cell r="C162" t="str">
            <v>ud</v>
          </cell>
          <cell r="D162">
            <v>2</v>
          </cell>
          <cell r="E162">
            <v>260.06</v>
          </cell>
          <cell r="F162">
            <v>49.7</v>
          </cell>
          <cell r="G162">
            <v>309.76</v>
          </cell>
          <cell r="H162">
            <v>619.52</v>
          </cell>
        </row>
        <row r="163">
          <cell r="A163" t="str">
            <v>1.152</v>
          </cell>
          <cell r="B163" t="str">
            <v>Bancada de granito para lavatório com 02 cubas de ebutir, inclusive acessórios (torneiras, valvulas, sifões,etc.) - 2,10x0,60m</v>
          </cell>
          <cell r="C163" t="str">
            <v>cj</v>
          </cell>
          <cell r="D163">
            <v>1</v>
          </cell>
          <cell r="E163">
            <v>560.9</v>
          </cell>
          <cell r="F163">
            <v>93.34</v>
          </cell>
          <cell r="G163">
            <v>654.24</v>
          </cell>
          <cell r="H163">
            <v>654.24</v>
          </cell>
        </row>
        <row r="164">
          <cell r="A164" t="str">
            <v>1.153</v>
          </cell>
          <cell r="B164" t="str">
            <v>Bancada de granito para lavatório com 01 cubas de ebutir, inclusive acessórios (torneira, válvula, sifão,etc.) - 0,95x0,60m</v>
          </cell>
          <cell r="C164" t="str">
            <v>cj</v>
          </cell>
          <cell r="D164">
            <v>1</v>
          </cell>
          <cell r="E164">
            <v>300.45999999999998</v>
          </cell>
          <cell r="F164">
            <v>44.47</v>
          </cell>
          <cell r="G164">
            <v>344.92999999999995</v>
          </cell>
          <cell r="H164">
            <v>344.93</v>
          </cell>
        </row>
        <row r="165">
          <cell r="A165" t="str">
            <v>1.154</v>
          </cell>
          <cell r="B165" t="str">
            <v>Mictório de louça, inclusive acessórios ( descarga automática, etc.)</v>
          </cell>
          <cell r="C165" t="str">
            <v>ud</v>
          </cell>
          <cell r="D165">
            <v>1</v>
          </cell>
          <cell r="E165">
            <v>304.19</v>
          </cell>
          <cell r="F165">
            <v>39.909999999999997</v>
          </cell>
          <cell r="G165">
            <v>344.1</v>
          </cell>
          <cell r="H165">
            <v>344.1</v>
          </cell>
        </row>
        <row r="166">
          <cell r="A166" t="str">
            <v>1.155</v>
          </cell>
          <cell r="B166" t="str">
            <v>Adequação das tubulações de água e esgôto</v>
          </cell>
          <cell r="C166" t="str">
            <v>vb</v>
          </cell>
          <cell r="D166">
            <v>1</v>
          </cell>
          <cell r="E166">
            <v>500</v>
          </cell>
          <cell r="F166">
            <v>100</v>
          </cell>
          <cell r="G166">
            <v>600</v>
          </cell>
          <cell r="H166">
            <v>600</v>
          </cell>
        </row>
        <row r="167">
          <cell r="A167" t="str">
            <v>1.156</v>
          </cell>
          <cell r="B167" t="str">
            <v>Instalações Elétricas</v>
          </cell>
          <cell r="G167">
            <v>0</v>
          </cell>
          <cell r="H167">
            <v>0</v>
          </cell>
        </row>
        <row r="168">
          <cell r="A168" t="str">
            <v>1.157</v>
          </cell>
          <cell r="B168" t="str">
            <v>Luminárias</v>
          </cell>
          <cell r="C168" t="str">
            <v>pt</v>
          </cell>
          <cell r="D168">
            <v>10</v>
          </cell>
          <cell r="E168">
            <v>150</v>
          </cell>
          <cell r="F168">
            <v>18</v>
          </cell>
          <cell r="G168">
            <v>168</v>
          </cell>
          <cell r="H168">
            <v>1680</v>
          </cell>
        </row>
        <row r="169">
          <cell r="A169" t="str">
            <v>1.158</v>
          </cell>
          <cell r="B169" t="str">
            <v>Tomadas e interruptores</v>
          </cell>
          <cell r="C169" t="str">
            <v>pt</v>
          </cell>
          <cell r="D169">
            <v>10</v>
          </cell>
          <cell r="E169">
            <v>32</v>
          </cell>
          <cell r="F169">
            <v>6.4</v>
          </cell>
          <cell r="G169">
            <v>38.4</v>
          </cell>
          <cell r="H169">
            <v>384</v>
          </cell>
        </row>
        <row r="170">
          <cell r="A170" t="str">
            <v>1.159</v>
          </cell>
          <cell r="B170" t="str">
            <v>TOTAL DO GRUPO</v>
          </cell>
          <cell r="G170">
            <v>0</v>
          </cell>
          <cell r="H170">
            <v>0</v>
          </cell>
        </row>
        <row r="171">
          <cell r="A171" t="str">
            <v>1.160</v>
          </cell>
          <cell r="G171">
            <v>0</v>
          </cell>
          <cell r="H171">
            <v>0</v>
          </cell>
        </row>
        <row r="172">
          <cell r="A172" t="str">
            <v>1.161</v>
          </cell>
          <cell r="B172" t="str">
            <v>DEPÓSITO DE MATERIAIS DE PISCINA</v>
          </cell>
          <cell r="G172">
            <v>0</v>
          </cell>
          <cell r="H172">
            <v>0</v>
          </cell>
        </row>
        <row r="173">
          <cell r="A173" t="str">
            <v>1.162</v>
          </cell>
          <cell r="B173" t="str">
            <v>Serviços Preliminares</v>
          </cell>
          <cell r="G173">
            <v>0</v>
          </cell>
          <cell r="H173">
            <v>0</v>
          </cell>
        </row>
        <row r="174">
          <cell r="A174" t="str">
            <v>1.163</v>
          </cell>
          <cell r="B174" t="str">
            <v>retirada de reboco danificado</v>
          </cell>
          <cell r="C174" t="str">
            <v>m2</v>
          </cell>
          <cell r="D174">
            <v>6</v>
          </cell>
          <cell r="F174">
            <v>2.78</v>
          </cell>
          <cell r="G174">
            <v>2.78</v>
          </cell>
          <cell r="H174">
            <v>16.68</v>
          </cell>
        </row>
        <row r="175">
          <cell r="A175" t="str">
            <v>1.164</v>
          </cell>
          <cell r="B175" t="str">
            <v>Estrutura</v>
          </cell>
          <cell r="G175">
            <v>0</v>
          </cell>
          <cell r="H175">
            <v>0</v>
          </cell>
        </row>
        <row r="176">
          <cell r="A176" t="str">
            <v>1.165</v>
          </cell>
          <cell r="B176" t="str">
            <v>concreto estrutural - fck = 180 kg/cm2</v>
          </cell>
          <cell r="C176" t="str">
            <v>m3</v>
          </cell>
          <cell r="D176">
            <v>0.66649999999999998</v>
          </cell>
          <cell r="E176">
            <v>178.3</v>
          </cell>
          <cell r="F176">
            <v>78.150000000000006</v>
          </cell>
          <cell r="G176">
            <v>256.45000000000005</v>
          </cell>
          <cell r="H176">
            <v>170.92</v>
          </cell>
        </row>
        <row r="177">
          <cell r="A177" t="str">
            <v>1.166</v>
          </cell>
          <cell r="B177" t="str">
            <v>forma comum para estrutura-utilizacao 3 vezes</v>
          </cell>
          <cell r="C177" t="str">
            <v>m2</v>
          </cell>
          <cell r="D177">
            <v>15.7294</v>
          </cell>
          <cell r="E177">
            <v>14.92</v>
          </cell>
          <cell r="F177">
            <v>13.81</v>
          </cell>
          <cell r="G177">
            <v>28.73</v>
          </cell>
          <cell r="H177">
            <v>451.9</v>
          </cell>
        </row>
        <row r="178">
          <cell r="A178" t="str">
            <v>1.167</v>
          </cell>
          <cell r="B178" t="str">
            <v>aço ca-50/60</v>
          </cell>
          <cell r="C178" t="str">
            <v>kg</v>
          </cell>
          <cell r="D178">
            <v>53.32</v>
          </cell>
          <cell r="E178">
            <v>2.7</v>
          </cell>
          <cell r="F178">
            <v>0.9</v>
          </cell>
          <cell r="G178">
            <v>3.6</v>
          </cell>
          <cell r="H178">
            <v>191.95</v>
          </cell>
        </row>
        <row r="179">
          <cell r="A179" t="str">
            <v>1.168</v>
          </cell>
          <cell r="B179" t="str">
            <v>Impermeabilização</v>
          </cell>
          <cell r="G179">
            <v>0</v>
          </cell>
          <cell r="H179">
            <v>0</v>
          </cell>
        </row>
        <row r="180">
          <cell r="A180" t="str">
            <v>1.169</v>
          </cell>
          <cell r="B180" t="str">
            <v>impermeabilização parede na divisa</v>
          </cell>
          <cell r="C180" t="str">
            <v>m2</v>
          </cell>
          <cell r="D180">
            <v>12</v>
          </cell>
          <cell r="E180">
            <v>3.7</v>
          </cell>
          <cell r="F180">
            <v>14.74</v>
          </cell>
          <cell r="G180">
            <v>18.440000000000001</v>
          </cell>
          <cell r="H180">
            <v>221.28</v>
          </cell>
        </row>
        <row r="181">
          <cell r="A181" t="str">
            <v>1.170</v>
          </cell>
          <cell r="B181" t="str">
            <v>Alvenaria</v>
          </cell>
          <cell r="G181">
            <v>0</v>
          </cell>
          <cell r="H181">
            <v>0</v>
          </cell>
        </row>
        <row r="182">
          <cell r="A182" t="str">
            <v>1.171</v>
          </cell>
          <cell r="B182" t="str">
            <v>alvenaria de tijolo 8 furos 1/2 vez</v>
          </cell>
          <cell r="C182" t="str">
            <v>m2</v>
          </cell>
          <cell r="D182">
            <v>32.519999999999996</v>
          </cell>
          <cell r="E182">
            <v>5.2</v>
          </cell>
          <cell r="F182">
            <v>9.1999999999999993</v>
          </cell>
          <cell r="G182">
            <v>14.399999999999999</v>
          </cell>
          <cell r="H182">
            <v>468.28</v>
          </cell>
        </row>
        <row r="183">
          <cell r="A183" t="str">
            <v>1.172</v>
          </cell>
          <cell r="B183" t="str">
            <v>alvenaria de elemento vazado de concreto</v>
          </cell>
          <cell r="C183" t="str">
            <v>m2</v>
          </cell>
          <cell r="D183">
            <v>4.5999999999999996</v>
          </cell>
          <cell r="E183">
            <v>34.99</v>
          </cell>
          <cell r="F183">
            <v>13.83</v>
          </cell>
          <cell r="G183">
            <v>48.82</v>
          </cell>
          <cell r="H183">
            <v>224.57</v>
          </cell>
        </row>
        <row r="184">
          <cell r="A184" t="str">
            <v>1.173</v>
          </cell>
          <cell r="B184" t="str">
            <v>Cobertura</v>
          </cell>
          <cell r="G184">
            <v>0</v>
          </cell>
          <cell r="H184">
            <v>0</v>
          </cell>
        </row>
        <row r="185">
          <cell r="A185" t="str">
            <v>1.174</v>
          </cell>
          <cell r="B185" t="str">
            <v>estrutura de madeira para telhas plan</v>
          </cell>
          <cell r="C185" t="str">
            <v>m2</v>
          </cell>
          <cell r="D185">
            <v>14</v>
          </cell>
          <cell r="E185">
            <v>12.84</v>
          </cell>
          <cell r="F185">
            <v>13.81</v>
          </cell>
          <cell r="G185">
            <v>26.65</v>
          </cell>
          <cell r="H185">
            <v>373.1</v>
          </cell>
        </row>
        <row r="186">
          <cell r="A186" t="str">
            <v>1.175</v>
          </cell>
          <cell r="B186" t="str">
            <v>cobertura com telha cerâmica do tipo plan ( semelhante a existente)</v>
          </cell>
          <cell r="C186" t="str">
            <v>m2</v>
          </cell>
          <cell r="D186">
            <v>14</v>
          </cell>
          <cell r="E186">
            <v>6.75</v>
          </cell>
          <cell r="F186">
            <v>9.48</v>
          </cell>
          <cell r="G186">
            <v>16.23</v>
          </cell>
          <cell r="H186">
            <v>227.22</v>
          </cell>
        </row>
        <row r="187">
          <cell r="A187" t="str">
            <v>1.176</v>
          </cell>
          <cell r="B187" t="str">
            <v>rufo metálico</v>
          </cell>
          <cell r="C187" t="str">
            <v>ml</v>
          </cell>
          <cell r="D187">
            <v>7.1999999999999993</v>
          </cell>
          <cell r="E187">
            <v>13.18</v>
          </cell>
          <cell r="G187">
            <v>13.18</v>
          </cell>
          <cell r="H187">
            <v>94.89</v>
          </cell>
        </row>
        <row r="188">
          <cell r="A188" t="str">
            <v>1.177</v>
          </cell>
          <cell r="B188" t="str">
            <v>Esquadrias</v>
          </cell>
          <cell r="G188">
            <v>0</v>
          </cell>
          <cell r="H188">
            <v>0</v>
          </cell>
        </row>
        <row r="189">
          <cell r="A189" t="str">
            <v>1.178</v>
          </cell>
          <cell r="B189" t="str">
            <v xml:space="preserve">porta de entrada em metal e vidro   (0,90X2,10)m    </v>
          </cell>
          <cell r="C189" t="str">
            <v>ud</v>
          </cell>
          <cell r="D189">
            <v>1</v>
          </cell>
          <cell r="E189">
            <v>323.56</v>
          </cell>
          <cell r="F189">
            <v>54.94</v>
          </cell>
          <cell r="G189">
            <v>378.5</v>
          </cell>
          <cell r="H189">
            <v>378.5</v>
          </cell>
        </row>
        <row r="190">
          <cell r="A190" t="str">
            <v>1.179</v>
          </cell>
          <cell r="B190" t="str">
            <v>Revestimento</v>
          </cell>
          <cell r="G190">
            <v>0</v>
          </cell>
          <cell r="H190">
            <v>0</v>
          </cell>
        </row>
        <row r="191">
          <cell r="A191" t="str">
            <v>1.180</v>
          </cell>
          <cell r="B191" t="str">
            <v>chapisco de cimento e areia 1:3</v>
          </cell>
          <cell r="C191" t="str">
            <v>m2</v>
          </cell>
          <cell r="D191">
            <v>65.040000000000006</v>
          </cell>
          <cell r="E191">
            <v>1.01</v>
          </cell>
          <cell r="F191">
            <v>1.99</v>
          </cell>
          <cell r="G191">
            <v>3</v>
          </cell>
          <cell r="H191">
            <v>195.12</v>
          </cell>
        </row>
        <row r="192">
          <cell r="A192" t="str">
            <v>1.181</v>
          </cell>
          <cell r="B192" t="str">
            <v>reboco paulista</v>
          </cell>
          <cell r="C192" t="str">
            <v>m2</v>
          </cell>
          <cell r="D192">
            <v>65.040000000000006</v>
          </cell>
          <cell r="E192">
            <v>3.36</v>
          </cell>
          <cell r="F192">
            <v>7.05</v>
          </cell>
          <cell r="G192">
            <v>10.41</v>
          </cell>
          <cell r="H192">
            <v>677.06</v>
          </cell>
        </row>
        <row r="193">
          <cell r="A193" t="str">
            <v>1.182</v>
          </cell>
          <cell r="B193" t="str">
            <v>Pisos</v>
          </cell>
          <cell r="G193">
            <v>0</v>
          </cell>
          <cell r="H193">
            <v>0</v>
          </cell>
        </row>
        <row r="194">
          <cell r="A194" t="str">
            <v>1.183</v>
          </cell>
          <cell r="B194" t="str">
            <v>lastro de contra piso esp. =5 cm</v>
          </cell>
          <cell r="C194" t="str">
            <v>m2</v>
          </cell>
          <cell r="D194">
            <v>11.55</v>
          </cell>
          <cell r="E194">
            <v>8</v>
          </cell>
          <cell r="F194">
            <v>8.39</v>
          </cell>
          <cell r="G194">
            <v>16.39</v>
          </cell>
          <cell r="H194">
            <v>189.3</v>
          </cell>
        </row>
        <row r="195">
          <cell r="A195" t="str">
            <v>1.184</v>
          </cell>
          <cell r="B195" t="str">
            <v xml:space="preserve">cimentado desempenado </v>
          </cell>
          <cell r="C195" t="str">
            <v>m2</v>
          </cell>
          <cell r="D195">
            <v>11.55</v>
          </cell>
          <cell r="E195">
            <v>2.27</v>
          </cell>
          <cell r="F195">
            <v>9.48</v>
          </cell>
          <cell r="G195">
            <v>11.75</v>
          </cell>
          <cell r="H195">
            <v>135.71</v>
          </cell>
        </row>
        <row r="196">
          <cell r="A196" t="str">
            <v>1.185</v>
          </cell>
          <cell r="B196" t="str">
            <v>Forro</v>
          </cell>
          <cell r="G196">
            <v>0</v>
          </cell>
          <cell r="H196">
            <v>0</v>
          </cell>
        </row>
        <row r="197">
          <cell r="A197" t="str">
            <v>1.186</v>
          </cell>
          <cell r="B197" t="str">
            <v xml:space="preserve">forro de madeira </v>
          </cell>
          <cell r="C197" t="str">
            <v>m2</v>
          </cell>
          <cell r="D197">
            <v>11.55</v>
          </cell>
          <cell r="E197">
            <v>15.32</v>
          </cell>
          <cell r="F197">
            <v>11.95</v>
          </cell>
          <cell r="G197">
            <v>27.27</v>
          </cell>
          <cell r="H197">
            <v>314.95999999999998</v>
          </cell>
        </row>
        <row r="198">
          <cell r="A198" t="str">
            <v>1.187</v>
          </cell>
          <cell r="B198" t="str">
            <v>cimalha de madeira</v>
          </cell>
          <cell r="C198" t="str">
            <v>ml</v>
          </cell>
          <cell r="D198">
            <v>13.68</v>
          </cell>
          <cell r="E198">
            <v>0.89</v>
          </cell>
          <cell r="F198">
            <v>0.9</v>
          </cell>
          <cell r="G198">
            <v>1.79</v>
          </cell>
          <cell r="H198">
            <v>24.48</v>
          </cell>
        </row>
        <row r="199">
          <cell r="A199" t="str">
            <v>1.188</v>
          </cell>
          <cell r="B199" t="str">
            <v>Pintura</v>
          </cell>
          <cell r="G199">
            <v>0</v>
          </cell>
          <cell r="H199">
            <v>0</v>
          </cell>
        </row>
        <row r="200">
          <cell r="A200" t="str">
            <v>1.189</v>
          </cell>
          <cell r="B200" t="str">
            <v>pintura acrílica com retoque de massa - 2 demãos (interna)</v>
          </cell>
          <cell r="C200" t="str">
            <v>m2</v>
          </cell>
          <cell r="D200">
            <v>38.303999999999995</v>
          </cell>
          <cell r="E200">
            <v>2.06</v>
          </cell>
          <cell r="F200">
            <v>3.42</v>
          </cell>
          <cell r="G200">
            <v>5.48</v>
          </cell>
          <cell r="H200">
            <v>209.9</v>
          </cell>
        </row>
        <row r="201">
          <cell r="A201" t="str">
            <v>1.190</v>
          </cell>
          <cell r="B201" t="str">
            <v>pintura esmalte em esquadrias metálicas</v>
          </cell>
          <cell r="C201" t="str">
            <v>m2</v>
          </cell>
          <cell r="D201">
            <v>4.7250000000000005</v>
          </cell>
          <cell r="E201">
            <v>5.61</v>
          </cell>
          <cell r="F201">
            <v>5.51</v>
          </cell>
          <cell r="G201">
            <v>11.120000000000001</v>
          </cell>
          <cell r="H201">
            <v>52.54</v>
          </cell>
        </row>
        <row r="202">
          <cell r="A202" t="str">
            <v>1.191</v>
          </cell>
          <cell r="B202" t="str">
            <v>pintura em verniz em forro de madeira e portas</v>
          </cell>
          <cell r="C202" t="str">
            <v>m2</v>
          </cell>
          <cell r="D202">
            <v>13.68</v>
          </cell>
          <cell r="E202">
            <v>2.61</v>
          </cell>
          <cell r="F202">
            <v>3.24</v>
          </cell>
          <cell r="G202">
            <v>5.85</v>
          </cell>
          <cell r="H202">
            <v>80.02</v>
          </cell>
        </row>
        <row r="203">
          <cell r="A203" t="str">
            <v>1.192</v>
          </cell>
          <cell r="B203" t="str">
            <v>pintura externa com textura acrílica aplicada a rolo</v>
          </cell>
          <cell r="C203" t="str">
            <v>m2</v>
          </cell>
          <cell r="D203">
            <v>45.5</v>
          </cell>
          <cell r="E203">
            <v>2.85</v>
          </cell>
          <cell r="F203">
            <v>2.33</v>
          </cell>
          <cell r="G203">
            <v>5.18</v>
          </cell>
          <cell r="H203">
            <v>235.69</v>
          </cell>
        </row>
        <row r="204">
          <cell r="A204" t="str">
            <v>1.193</v>
          </cell>
          <cell r="B204" t="str">
            <v>Instalações Elétricas</v>
          </cell>
          <cell r="G204">
            <v>0</v>
          </cell>
          <cell r="H204">
            <v>0</v>
          </cell>
        </row>
        <row r="205">
          <cell r="A205" t="str">
            <v>1.194</v>
          </cell>
          <cell r="B205" t="str">
            <v>instalações de pontos de tomadas</v>
          </cell>
          <cell r="C205" t="str">
            <v>ud</v>
          </cell>
          <cell r="D205">
            <v>2</v>
          </cell>
          <cell r="E205">
            <v>32</v>
          </cell>
          <cell r="F205">
            <v>6.4</v>
          </cell>
          <cell r="G205">
            <v>38.4</v>
          </cell>
          <cell r="H205">
            <v>76.8</v>
          </cell>
        </row>
        <row r="206">
          <cell r="A206" t="str">
            <v>1.195</v>
          </cell>
          <cell r="B206" t="str">
            <v xml:space="preserve">instalação de pontos de iluminação </v>
          </cell>
          <cell r="C206" t="str">
            <v>ud</v>
          </cell>
          <cell r="D206">
            <v>2</v>
          </cell>
          <cell r="E206">
            <v>90</v>
          </cell>
          <cell r="F206">
            <v>18</v>
          </cell>
          <cell r="G206">
            <v>108</v>
          </cell>
          <cell r="H206">
            <v>216</v>
          </cell>
        </row>
        <row r="207">
          <cell r="A207" t="str">
            <v>1.196</v>
          </cell>
          <cell r="B207" t="str">
            <v>instalação de interruptores</v>
          </cell>
          <cell r="C207" t="str">
            <v>ud</v>
          </cell>
          <cell r="D207">
            <v>1</v>
          </cell>
          <cell r="E207">
            <v>32</v>
          </cell>
          <cell r="F207">
            <v>6.4</v>
          </cell>
          <cell r="G207">
            <v>38.4</v>
          </cell>
          <cell r="H207">
            <v>38.4</v>
          </cell>
        </row>
        <row r="208">
          <cell r="A208" t="str">
            <v>1.197</v>
          </cell>
          <cell r="B208" t="str">
            <v>TOTAL DO GRUPO</v>
          </cell>
          <cell r="G208">
            <v>0</v>
          </cell>
          <cell r="H208">
            <v>0</v>
          </cell>
        </row>
        <row r="209">
          <cell r="A209" t="str">
            <v>1.198</v>
          </cell>
          <cell r="G209">
            <v>0</v>
          </cell>
          <cell r="H209">
            <v>0</v>
          </cell>
        </row>
        <row r="210">
          <cell r="A210" t="str">
            <v>1.199</v>
          </cell>
          <cell r="B210" t="str">
            <v xml:space="preserve">AMPLIAÇÃO E REFORMA DA CASA DO CASEIRO </v>
          </cell>
          <cell r="G210">
            <v>0</v>
          </cell>
          <cell r="H210">
            <v>0</v>
          </cell>
        </row>
        <row r="211">
          <cell r="A211" t="str">
            <v>1.200</v>
          </cell>
          <cell r="B211" t="str">
            <v>Serviços Preliminares</v>
          </cell>
          <cell r="G211">
            <v>0</v>
          </cell>
          <cell r="H211">
            <v>0</v>
          </cell>
        </row>
        <row r="212">
          <cell r="A212" t="str">
            <v>1.201</v>
          </cell>
          <cell r="B212" t="str">
            <v>tapume em chapa de madeira compensada pintada</v>
          </cell>
          <cell r="C212" t="str">
            <v>ml</v>
          </cell>
          <cell r="D212">
            <v>30</v>
          </cell>
          <cell r="E212">
            <v>25.07</v>
          </cell>
          <cell r="F212">
            <v>24.88</v>
          </cell>
          <cell r="G212">
            <v>49.95</v>
          </cell>
          <cell r="H212">
            <v>1498.5</v>
          </cell>
        </row>
        <row r="213">
          <cell r="A213" t="str">
            <v>1.202</v>
          </cell>
          <cell r="B213" t="str">
            <v>demolição de alvenaria das paredes e floreiras ,inclusive retirada de esquadrias</v>
          </cell>
          <cell r="C213" t="str">
            <v>m3</v>
          </cell>
          <cell r="D213">
            <v>6.0539999999999994</v>
          </cell>
          <cell r="F213">
            <v>12.72</v>
          </cell>
          <cell r="G213">
            <v>12.72</v>
          </cell>
          <cell r="H213">
            <v>77</v>
          </cell>
        </row>
        <row r="214">
          <cell r="A214" t="str">
            <v>1.203</v>
          </cell>
          <cell r="B214" t="str">
            <v>demolição de instalações hidro-sanitárias</v>
          </cell>
          <cell r="C214" t="str">
            <v>vb</v>
          </cell>
          <cell r="D214">
            <v>1</v>
          </cell>
          <cell r="F214">
            <v>30</v>
          </cell>
          <cell r="G214">
            <v>30</v>
          </cell>
          <cell r="H214">
            <v>30</v>
          </cell>
        </row>
        <row r="215">
          <cell r="A215" t="str">
            <v>1.204</v>
          </cell>
          <cell r="B215" t="str">
            <v>remoção de instalações elétricas</v>
          </cell>
          <cell r="C215" t="str">
            <v>vb</v>
          </cell>
          <cell r="D215">
            <v>1</v>
          </cell>
          <cell r="F215">
            <v>30</v>
          </cell>
          <cell r="G215">
            <v>30</v>
          </cell>
          <cell r="H215">
            <v>30</v>
          </cell>
        </row>
        <row r="216">
          <cell r="A216" t="str">
            <v>1.205</v>
          </cell>
          <cell r="B216" t="str">
            <v>retirada de material de demolição</v>
          </cell>
          <cell r="C216" t="str">
            <v>m3</v>
          </cell>
          <cell r="D216">
            <v>10</v>
          </cell>
          <cell r="E216">
            <v>12</v>
          </cell>
          <cell r="F216">
            <v>2.2200000000000002</v>
          </cell>
          <cell r="G216">
            <v>14.22</v>
          </cell>
          <cell r="H216">
            <v>142.19999999999999</v>
          </cell>
        </row>
        <row r="217">
          <cell r="A217" t="str">
            <v>1.206</v>
          </cell>
          <cell r="B217" t="str">
            <v xml:space="preserve">retirada do balcão da pia de cozinha </v>
          </cell>
          <cell r="C217" t="str">
            <v>ud</v>
          </cell>
          <cell r="D217">
            <v>1</v>
          </cell>
          <cell r="F217">
            <v>12.5</v>
          </cell>
          <cell r="G217">
            <v>12.5</v>
          </cell>
          <cell r="H217">
            <v>12.5</v>
          </cell>
        </row>
        <row r="218">
          <cell r="A218" t="str">
            <v>1.207</v>
          </cell>
          <cell r="B218" t="str">
            <v>retirada de reboco danificado</v>
          </cell>
          <cell r="C218" t="str">
            <v>m2</v>
          </cell>
          <cell r="D218">
            <v>27.4</v>
          </cell>
          <cell r="F218">
            <v>2.78</v>
          </cell>
          <cell r="G218">
            <v>2.78</v>
          </cell>
          <cell r="H218">
            <v>76.17</v>
          </cell>
        </row>
        <row r="219">
          <cell r="A219" t="str">
            <v>1.208</v>
          </cell>
          <cell r="B219" t="str">
            <v>demolição do piso no dormitório das crianças</v>
          </cell>
          <cell r="C219" t="str">
            <v>m2</v>
          </cell>
          <cell r="D219">
            <v>11.1</v>
          </cell>
          <cell r="F219">
            <v>5.91</v>
          </cell>
          <cell r="G219">
            <v>5.91</v>
          </cell>
          <cell r="H219">
            <v>65.599999999999994</v>
          </cell>
        </row>
        <row r="220">
          <cell r="A220" t="str">
            <v>1.209</v>
          </cell>
          <cell r="B220" t="str">
            <v>Estrutura</v>
          </cell>
          <cell r="G220">
            <v>0</v>
          </cell>
          <cell r="H220">
            <v>0</v>
          </cell>
        </row>
        <row r="221">
          <cell r="A221" t="str">
            <v>1.210</v>
          </cell>
          <cell r="B221" t="str">
            <v>concreto simples</v>
          </cell>
          <cell r="C221" t="str">
            <v>m3</v>
          </cell>
          <cell r="D221">
            <v>0.58530000000000015</v>
          </cell>
          <cell r="E221">
            <v>178.3</v>
          </cell>
          <cell r="F221">
            <v>78.150000000000006</v>
          </cell>
          <cell r="G221">
            <v>256.45000000000005</v>
          </cell>
          <cell r="H221">
            <v>150.1</v>
          </cell>
        </row>
        <row r="222">
          <cell r="A222" t="str">
            <v>1.211</v>
          </cell>
          <cell r="B222" t="str">
            <v>Forma comum</v>
          </cell>
          <cell r="C222" t="str">
            <v>m2</v>
          </cell>
          <cell r="D222">
            <v>15.96</v>
          </cell>
          <cell r="E222">
            <v>14.92</v>
          </cell>
          <cell r="F222">
            <v>13.81</v>
          </cell>
          <cell r="G222">
            <v>28.73</v>
          </cell>
          <cell r="H222">
            <v>458.53</v>
          </cell>
        </row>
        <row r="223">
          <cell r="A223" t="str">
            <v>1.212</v>
          </cell>
          <cell r="B223" t="str">
            <v>Aço CA-50/60</v>
          </cell>
          <cell r="C223" t="str">
            <v>kg</v>
          </cell>
          <cell r="D223">
            <v>58.53</v>
          </cell>
          <cell r="E223">
            <v>2.7</v>
          </cell>
          <cell r="F223">
            <v>0.9</v>
          </cell>
          <cell r="G223">
            <v>3.6</v>
          </cell>
          <cell r="H223">
            <v>210.7</v>
          </cell>
        </row>
        <row r="224">
          <cell r="A224" t="str">
            <v>1.213</v>
          </cell>
          <cell r="B224" t="str">
            <v>Imprmeabilização</v>
          </cell>
          <cell r="G224">
            <v>0</v>
          </cell>
          <cell r="H224">
            <v>0</v>
          </cell>
        </row>
        <row r="225">
          <cell r="A225" t="str">
            <v>1.214</v>
          </cell>
          <cell r="B225" t="str">
            <v>impermeabilização parede na divisa</v>
          </cell>
          <cell r="C225" t="str">
            <v>m2</v>
          </cell>
          <cell r="D225">
            <v>24</v>
          </cell>
          <cell r="E225">
            <v>3.7</v>
          </cell>
          <cell r="F225">
            <v>14.74</v>
          </cell>
          <cell r="G225">
            <v>18.440000000000001</v>
          </cell>
          <cell r="H225">
            <v>442.56</v>
          </cell>
        </row>
        <row r="226">
          <cell r="A226" t="str">
            <v>1.215</v>
          </cell>
          <cell r="B226" t="str">
            <v>impermeabilização c/argamassa 1:3 e aditivo e com</v>
          </cell>
          <cell r="G226">
            <v>0</v>
          </cell>
          <cell r="H226">
            <v>0</v>
          </cell>
        </row>
        <row r="227">
          <cell r="A227" t="str">
            <v>1.216</v>
          </cell>
          <cell r="B227" t="str">
            <v>02 demãos de neutrol 45</v>
          </cell>
          <cell r="C227" t="str">
            <v>m2</v>
          </cell>
          <cell r="D227">
            <v>4.4080000000000004</v>
          </cell>
          <cell r="E227">
            <v>5.52</v>
          </cell>
          <cell r="F227">
            <v>10.95</v>
          </cell>
          <cell r="G227">
            <v>16.47</v>
          </cell>
          <cell r="H227">
            <v>72.59</v>
          </cell>
        </row>
        <row r="228">
          <cell r="A228" t="str">
            <v>1.217</v>
          </cell>
          <cell r="B228" t="str">
            <v>Alvenaria</v>
          </cell>
          <cell r="G228">
            <v>0</v>
          </cell>
          <cell r="H228">
            <v>0</v>
          </cell>
        </row>
        <row r="229">
          <cell r="A229" t="str">
            <v>1.218</v>
          </cell>
          <cell r="B229" t="str">
            <v>alvenaria de tijolo 8 furos 1/2 vez</v>
          </cell>
          <cell r="C229" t="str">
            <v>m2</v>
          </cell>
          <cell r="D229">
            <v>40</v>
          </cell>
          <cell r="E229">
            <v>5.2</v>
          </cell>
          <cell r="F229">
            <v>9.1999999999999993</v>
          </cell>
          <cell r="G229">
            <v>14.399999999999999</v>
          </cell>
          <cell r="H229">
            <v>576</v>
          </cell>
        </row>
        <row r="230">
          <cell r="A230" t="str">
            <v>1.219</v>
          </cell>
          <cell r="B230" t="str">
            <v>Cobertura</v>
          </cell>
          <cell r="G230">
            <v>0</v>
          </cell>
          <cell r="H230">
            <v>0</v>
          </cell>
        </row>
        <row r="231">
          <cell r="A231" t="str">
            <v>1.220</v>
          </cell>
          <cell r="B231" t="str">
            <v>estrutura de madeira para telhas plan</v>
          </cell>
          <cell r="C231" t="str">
            <v>m2</v>
          </cell>
          <cell r="D231">
            <v>15</v>
          </cell>
          <cell r="E231">
            <v>12.84</v>
          </cell>
          <cell r="F231">
            <v>13.81</v>
          </cell>
          <cell r="G231">
            <v>26.65</v>
          </cell>
          <cell r="H231">
            <v>399.75</v>
          </cell>
        </row>
        <row r="232">
          <cell r="A232" t="str">
            <v>1.221</v>
          </cell>
          <cell r="B232" t="str">
            <v>cobertura com telha cerâmica do tipo plan ( semelhante a existente)</v>
          </cell>
          <cell r="C232" t="str">
            <v>m2</v>
          </cell>
          <cell r="D232">
            <v>15</v>
          </cell>
          <cell r="E232">
            <v>6.75</v>
          </cell>
          <cell r="F232">
            <v>9.48</v>
          </cell>
          <cell r="G232">
            <v>16.23</v>
          </cell>
          <cell r="H232">
            <v>243.45</v>
          </cell>
        </row>
        <row r="233">
          <cell r="A233" t="str">
            <v>1.222</v>
          </cell>
          <cell r="B233" t="str">
            <v>rufo metálico</v>
          </cell>
          <cell r="C233" t="str">
            <v>ml</v>
          </cell>
          <cell r="D233">
            <v>4</v>
          </cell>
          <cell r="E233">
            <v>13.18</v>
          </cell>
          <cell r="G233">
            <v>13.18</v>
          </cell>
          <cell r="H233">
            <v>52.72</v>
          </cell>
        </row>
        <row r="234">
          <cell r="A234" t="str">
            <v>1.223</v>
          </cell>
          <cell r="B234" t="str">
            <v>revisão geral no telhado existente</v>
          </cell>
          <cell r="C234" t="str">
            <v>m2</v>
          </cell>
          <cell r="D234">
            <v>36.729999999999997</v>
          </cell>
          <cell r="F234">
            <v>0.47</v>
          </cell>
          <cell r="G234">
            <v>0.47</v>
          </cell>
          <cell r="H234">
            <v>17.260000000000002</v>
          </cell>
        </row>
        <row r="235">
          <cell r="A235" t="str">
            <v>1.224</v>
          </cell>
          <cell r="B235" t="str">
            <v>Esquadrias</v>
          </cell>
          <cell r="G235">
            <v>0</v>
          </cell>
          <cell r="H235">
            <v>0</v>
          </cell>
        </row>
        <row r="236">
          <cell r="A236" t="str">
            <v>1.225</v>
          </cell>
          <cell r="B236" t="str">
            <v>esquadrias metálica executada conforme modelo existente - para cozinha</v>
          </cell>
          <cell r="C236" t="str">
            <v>m2</v>
          </cell>
          <cell r="D236">
            <v>1</v>
          </cell>
          <cell r="E236">
            <v>140</v>
          </cell>
          <cell r="F236">
            <v>17.87</v>
          </cell>
          <cell r="G236">
            <v>157.87</v>
          </cell>
          <cell r="H236">
            <v>157.87</v>
          </cell>
        </row>
        <row r="237">
          <cell r="A237" t="str">
            <v>1.226</v>
          </cell>
          <cell r="B237" t="str">
            <v xml:space="preserve">porta de entrada em metal e vidro   (0,80X2,10)m    </v>
          </cell>
          <cell r="C237" t="str">
            <v>ud</v>
          </cell>
          <cell r="D237">
            <v>1</v>
          </cell>
          <cell r="E237">
            <v>323.56</v>
          </cell>
          <cell r="F237">
            <v>54.94</v>
          </cell>
          <cell r="G237">
            <v>378.5</v>
          </cell>
          <cell r="H237">
            <v>378.5</v>
          </cell>
        </row>
        <row r="238">
          <cell r="A238" t="str">
            <v>1.227</v>
          </cell>
          <cell r="B238" t="str">
            <v>remanejamento de porta metálica (0,80X2,10)m - cozinha</v>
          </cell>
          <cell r="C238" t="str">
            <v>ud</v>
          </cell>
          <cell r="D238">
            <v>1</v>
          </cell>
          <cell r="F238">
            <v>33.54</v>
          </cell>
          <cell r="G238">
            <v>33.54</v>
          </cell>
          <cell r="H238">
            <v>33.54</v>
          </cell>
        </row>
        <row r="239">
          <cell r="A239" t="str">
            <v>1.228</v>
          </cell>
          <cell r="B239" t="str">
            <v>remanejamento de porta de madeira (0,80X 2,10)m - dormitório</v>
          </cell>
          <cell r="C239" t="str">
            <v>ud</v>
          </cell>
          <cell r="D239">
            <v>1</v>
          </cell>
          <cell r="F239">
            <v>35.68</v>
          </cell>
          <cell r="G239">
            <v>35.68</v>
          </cell>
          <cell r="H239">
            <v>35.68</v>
          </cell>
        </row>
        <row r="240">
          <cell r="A240" t="str">
            <v>1.229</v>
          </cell>
          <cell r="B240" t="str">
            <v>remanejamento de porta de madeira (0,60X 2,10)m - banheiro</v>
          </cell>
          <cell r="C240" t="str">
            <v>ud</v>
          </cell>
          <cell r="D240">
            <v>1</v>
          </cell>
          <cell r="F240">
            <v>35.68</v>
          </cell>
          <cell r="G240">
            <v>35.68</v>
          </cell>
          <cell r="H240">
            <v>35.68</v>
          </cell>
        </row>
        <row r="241">
          <cell r="A241" t="str">
            <v>1.230</v>
          </cell>
          <cell r="B241" t="str">
            <v>fornecimento e colocação de porta de madeira (0,80x2,10)m - dormitório das crianças</v>
          </cell>
          <cell r="C241" t="str">
            <v>ud</v>
          </cell>
          <cell r="D241">
            <v>1</v>
          </cell>
          <cell r="E241">
            <v>145.97</v>
          </cell>
          <cell r="F241">
            <v>39.22</v>
          </cell>
          <cell r="G241">
            <v>185.19</v>
          </cell>
          <cell r="H241">
            <v>185.19</v>
          </cell>
        </row>
        <row r="242">
          <cell r="A242" t="str">
            <v>1.231</v>
          </cell>
          <cell r="B242" t="str">
            <v>Revestimento</v>
          </cell>
          <cell r="G242">
            <v>0</v>
          </cell>
          <cell r="H242">
            <v>0</v>
          </cell>
        </row>
        <row r="243">
          <cell r="A243" t="str">
            <v>1.232</v>
          </cell>
          <cell r="B243" t="str">
            <v>chapisco de cimento e areia 1:3</v>
          </cell>
          <cell r="C243" t="str">
            <v>m2</v>
          </cell>
          <cell r="D243">
            <v>104.64</v>
          </cell>
          <cell r="E243">
            <v>1.01</v>
          </cell>
          <cell r="F243">
            <v>1.99</v>
          </cell>
          <cell r="G243">
            <v>3</v>
          </cell>
          <cell r="H243">
            <v>313.92</v>
          </cell>
        </row>
        <row r="244">
          <cell r="A244" t="str">
            <v>1.233</v>
          </cell>
          <cell r="B244" t="str">
            <v>reboco paulista</v>
          </cell>
          <cell r="C244" t="str">
            <v>m2</v>
          </cell>
          <cell r="D244">
            <v>78.292000000000002</v>
          </cell>
          <cell r="E244">
            <v>3.36</v>
          </cell>
          <cell r="F244">
            <v>7.05</v>
          </cell>
          <cell r="G244">
            <v>10.41</v>
          </cell>
          <cell r="H244">
            <v>815.01</v>
          </cell>
        </row>
        <row r="245">
          <cell r="A245" t="str">
            <v>1.234</v>
          </cell>
          <cell r="B245" t="str">
            <v>emboco p/assentamento de azulejo</v>
          </cell>
          <cell r="C245" t="str">
            <v>m2</v>
          </cell>
          <cell r="D245">
            <v>26.35</v>
          </cell>
          <cell r="E245">
            <v>2.13</v>
          </cell>
          <cell r="F245">
            <v>4.53</v>
          </cell>
          <cell r="G245">
            <v>6.66</v>
          </cell>
          <cell r="H245">
            <v>175.49</v>
          </cell>
        </row>
        <row r="246">
          <cell r="A246" t="str">
            <v>1.235</v>
          </cell>
          <cell r="B246" t="str">
            <v>revestimento com cerâmica  20x20cm</v>
          </cell>
          <cell r="C246" t="str">
            <v>m2</v>
          </cell>
          <cell r="D246">
            <v>26.347999999999999</v>
          </cell>
          <cell r="E246">
            <v>13.77</v>
          </cell>
          <cell r="F246">
            <v>4.5999999999999996</v>
          </cell>
          <cell r="G246">
            <v>18.369999999999997</v>
          </cell>
          <cell r="H246">
            <v>484.01</v>
          </cell>
        </row>
        <row r="247">
          <cell r="A247" t="str">
            <v>1.236</v>
          </cell>
          <cell r="B247" t="str">
            <v>Pisos</v>
          </cell>
          <cell r="G247">
            <v>0</v>
          </cell>
          <cell r="H247">
            <v>0</v>
          </cell>
        </row>
        <row r="248">
          <cell r="A248" t="str">
            <v>1.237</v>
          </cell>
          <cell r="B248" t="str">
            <v>lastro de contra piso esp. =5 cm</v>
          </cell>
          <cell r="C248" t="str">
            <v>m2</v>
          </cell>
          <cell r="D248">
            <v>21.25</v>
          </cell>
          <cell r="E248">
            <v>7.46</v>
          </cell>
          <cell r="F248">
            <v>8.91</v>
          </cell>
          <cell r="G248">
            <v>16.37</v>
          </cell>
          <cell r="H248">
            <v>347.86</v>
          </cell>
        </row>
        <row r="249">
          <cell r="A249" t="str">
            <v>1.238</v>
          </cell>
          <cell r="B249" t="str">
            <v>regularização de base com argamassa no traço 1:3</v>
          </cell>
          <cell r="G249">
            <v>0</v>
          </cell>
          <cell r="H249">
            <v>0</v>
          </cell>
        </row>
        <row r="250">
          <cell r="A250" t="str">
            <v>1.239</v>
          </cell>
          <cell r="B250" t="str">
            <v>esp.= 3cm</v>
          </cell>
          <cell r="C250" t="str">
            <v>m2</v>
          </cell>
          <cell r="D250">
            <v>21.25</v>
          </cell>
          <cell r="E250">
            <v>6.16</v>
          </cell>
          <cell r="F250">
            <v>3.34</v>
          </cell>
          <cell r="G250">
            <v>9.5</v>
          </cell>
          <cell r="H250">
            <v>201.87</v>
          </cell>
        </row>
        <row r="251">
          <cell r="A251" t="str">
            <v>1.240</v>
          </cell>
          <cell r="B251" t="str">
            <v>piso em cerâmica semelhante ao existente - complementação na cozinha e troca total no dormitório das crianças</v>
          </cell>
          <cell r="C251" t="str">
            <v>m2</v>
          </cell>
          <cell r="D251">
            <v>21.25</v>
          </cell>
          <cell r="E251">
            <v>13.77</v>
          </cell>
          <cell r="F251">
            <v>4.5999999999999996</v>
          </cell>
          <cell r="G251">
            <v>18.369999999999997</v>
          </cell>
          <cell r="H251">
            <v>390.36</v>
          </cell>
        </row>
        <row r="252">
          <cell r="A252" t="str">
            <v>1.241</v>
          </cell>
          <cell r="B252" t="str">
            <v>rodapé cerâmico no dormitório das crianças</v>
          </cell>
          <cell r="C252" t="str">
            <v>m2</v>
          </cell>
          <cell r="D252">
            <v>10.639999999999999</v>
          </cell>
          <cell r="E252">
            <v>1.25</v>
          </cell>
          <cell r="F252">
            <v>0.79</v>
          </cell>
          <cell r="G252">
            <v>2.04</v>
          </cell>
          <cell r="H252">
            <v>21.7</v>
          </cell>
        </row>
        <row r="253">
          <cell r="A253" t="str">
            <v>1.242</v>
          </cell>
          <cell r="B253" t="str">
            <v>Forro</v>
          </cell>
          <cell r="G253">
            <v>0</v>
          </cell>
          <cell r="H253">
            <v>0</v>
          </cell>
        </row>
        <row r="254">
          <cell r="A254" t="str">
            <v>1.243</v>
          </cell>
          <cell r="B254" t="str">
            <v>forro de madeira confoeme o existente</v>
          </cell>
          <cell r="C254" t="str">
            <v>m2</v>
          </cell>
          <cell r="D254">
            <v>14.55</v>
          </cell>
          <cell r="E254">
            <v>15.32</v>
          </cell>
          <cell r="F254">
            <v>11.95</v>
          </cell>
          <cell r="G254">
            <v>27.27</v>
          </cell>
          <cell r="H254">
            <v>396.77</v>
          </cell>
        </row>
        <row r="255">
          <cell r="A255" t="str">
            <v>1.244</v>
          </cell>
          <cell r="B255" t="str">
            <v>cimalha de madeira</v>
          </cell>
          <cell r="C255" t="str">
            <v>ml</v>
          </cell>
          <cell r="D255">
            <v>15.11</v>
          </cell>
          <cell r="E255">
            <v>0.89</v>
          </cell>
          <cell r="F255">
            <v>0.9</v>
          </cell>
          <cell r="G255">
            <v>1.79</v>
          </cell>
          <cell r="H255">
            <v>27.04</v>
          </cell>
        </row>
        <row r="256">
          <cell r="A256" t="str">
            <v>1.245</v>
          </cell>
          <cell r="B256" t="str">
            <v>Pintura</v>
          </cell>
          <cell r="G256">
            <v>0</v>
          </cell>
          <cell r="H256">
            <v>0</v>
          </cell>
        </row>
        <row r="257">
          <cell r="A257" t="str">
            <v>1.246</v>
          </cell>
          <cell r="B257" t="str">
            <v>pintura acrílica com retoque de massa - 2 demãos (interna)</v>
          </cell>
          <cell r="C257" t="str">
            <v>m2</v>
          </cell>
          <cell r="D257">
            <v>68.88</v>
          </cell>
          <cell r="E257">
            <v>2.06</v>
          </cell>
          <cell r="F257">
            <v>3.42</v>
          </cell>
          <cell r="G257">
            <v>5.48</v>
          </cell>
          <cell r="H257">
            <v>377.46</v>
          </cell>
        </row>
        <row r="258">
          <cell r="A258" t="str">
            <v>1.247</v>
          </cell>
          <cell r="B258" t="str">
            <v>pintura esmalte em esquadrias metálicas</v>
          </cell>
          <cell r="C258" t="str">
            <v>m2</v>
          </cell>
          <cell r="D258">
            <v>21</v>
          </cell>
          <cell r="E258">
            <v>5.61</v>
          </cell>
          <cell r="F258">
            <v>5.51</v>
          </cell>
          <cell r="G258">
            <v>11.120000000000001</v>
          </cell>
          <cell r="H258">
            <v>233.52</v>
          </cell>
        </row>
        <row r="259">
          <cell r="A259" t="str">
            <v>1.248</v>
          </cell>
          <cell r="B259" t="str">
            <v>pintura em verniz em forro de madeira e portas</v>
          </cell>
          <cell r="C259" t="str">
            <v>m2</v>
          </cell>
          <cell r="D259">
            <v>45.501999999999995</v>
          </cell>
          <cell r="E259">
            <v>2.61</v>
          </cell>
          <cell r="F259">
            <v>3.24</v>
          </cell>
          <cell r="G259">
            <v>5.85</v>
          </cell>
          <cell r="H259">
            <v>266.18</v>
          </cell>
        </row>
        <row r="260">
          <cell r="A260" t="str">
            <v>1.249</v>
          </cell>
          <cell r="B260" t="str">
            <v>pintura externa com textura acrílica aplicada a rolo</v>
          </cell>
          <cell r="C260" t="str">
            <v>m2</v>
          </cell>
          <cell r="D260">
            <v>104.77012000000001</v>
          </cell>
          <cell r="E260">
            <v>2.85</v>
          </cell>
          <cell r="F260">
            <v>2.33</v>
          </cell>
          <cell r="G260">
            <v>5.18</v>
          </cell>
          <cell r="H260">
            <v>542.70000000000005</v>
          </cell>
        </row>
        <row r="261">
          <cell r="A261" t="str">
            <v>1.250</v>
          </cell>
          <cell r="B261" t="str">
            <v>Serviços Complementares</v>
          </cell>
          <cell r="G261">
            <v>0</v>
          </cell>
          <cell r="H261">
            <v>0</v>
          </cell>
        </row>
        <row r="262">
          <cell r="A262" t="str">
            <v>1.251</v>
          </cell>
          <cell r="B262" t="str">
            <v>recolocação da bancada da cozinha</v>
          </cell>
          <cell r="C262" t="str">
            <v>ud</v>
          </cell>
          <cell r="D262">
            <v>1</v>
          </cell>
          <cell r="F262">
            <v>17.5</v>
          </cell>
          <cell r="G262">
            <v>17.5</v>
          </cell>
          <cell r="H262">
            <v>17.5</v>
          </cell>
        </row>
        <row r="263">
          <cell r="A263" t="str">
            <v>1.252</v>
          </cell>
          <cell r="B263" t="str">
            <v>Instalações Hidro-sanitárias</v>
          </cell>
          <cell r="G263">
            <v>0</v>
          </cell>
          <cell r="H263">
            <v>0</v>
          </cell>
        </row>
        <row r="264">
          <cell r="A264" t="str">
            <v>1.253</v>
          </cell>
          <cell r="B264" t="str">
            <v>prolongamento de um ponto de água e de esgoto</v>
          </cell>
          <cell r="C264" t="str">
            <v>ud</v>
          </cell>
          <cell r="D264">
            <v>1</v>
          </cell>
          <cell r="E264">
            <v>50</v>
          </cell>
          <cell r="F264">
            <v>75</v>
          </cell>
          <cell r="G264">
            <v>125</v>
          </cell>
          <cell r="H264">
            <v>125</v>
          </cell>
        </row>
        <row r="265">
          <cell r="A265" t="str">
            <v>1.254</v>
          </cell>
          <cell r="B265" t="str">
            <v>execução de caixa de gordura</v>
          </cell>
          <cell r="C265" t="str">
            <v>ud</v>
          </cell>
          <cell r="D265">
            <v>1</v>
          </cell>
          <cell r="E265">
            <v>40.700000000000003</v>
          </cell>
          <cell r="F265">
            <v>9.4499999999999993</v>
          </cell>
          <cell r="G265">
            <v>50.150000000000006</v>
          </cell>
          <cell r="H265">
            <v>50.15</v>
          </cell>
        </row>
        <row r="266">
          <cell r="A266" t="str">
            <v>1.255</v>
          </cell>
          <cell r="B266" t="str">
            <v>revisão geral das instalações hidro sanitárias</v>
          </cell>
          <cell r="C266" t="str">
            <v>vb</v>
          </cell>
          <cell r="D266">
            <v>1</v>
          </cell>
          <cell r="E266">
            <v>100</v>
          </cell>
          <cell r="F266">
            <v>100</v>
          </cell>
          <cell r="G266">
            <v>200</v>
          </cell>
          <cell r="H266">
            <v>200</v>
          </cell>
        </row>
        <row r="267">
          <cell r="A267" t="str">
            <v>1.256</v>
          </cell>
          <cell r="B267" t="str">
            <v>Instalações Elétricas</v>
          </cell>
          <cell r="G267">
            <v>0</v>
          </cell>
          <cell r="H267">
            <v>0</v>
          </cell>
        </row>
        <row r="268">
          <cell r="A268" t="str">
            <v>1.257</v>
          </cell>
          <cell r="B268" t="str">
            <v>instalações de pontos de tomadas</v>
          </cell>
          <cell r="C268" t="str">
            <v>ud</v>
          </cell>
          <cell r="D268">
            <v>5</v>
          </cell>
          <cell r="E268">
            <v>32</v>
          </cell>
          <cell r="F268">
            <v>6.4</v>
          </cell>
          <cell r="G268">
            <v>38.4</v>
          </cell>
          <cell r="H268">
            <v>192</v>
          </cell>
        </row>
        <row r="269">
          <cell r="A269" t="str">
            <v>1.258</v>
          </cell>
          <cell r="B269" t="str">
            <v xml:space="preserve">instalação de pontos de iluminação </v>
          </cell>
          <cell r="C269" t="str">
            <v>ud</v>
          </cell>
          <cell r="D269">
            <v>3</v>
          </cell>
          <cell r="E269">
            <v>90</v>
          </cell>
          <cell r="F269">
            <v>18</v>
          </cell>
          <cell r="G269">
            <v>108</v>
          </cell>
          <cell r="H269">
            <v>324</v>
          </cell>
        </row>
        <row r="270">
          <cell r="A270" t="str">
            <v>1.259</v>
          </cell>
          <cell r="B270" t="str">
            <v>instalação de interruptores</v>
          </cell>
          <cell r="C270" t="str">
            <v>ud</v>
          </cell>
          <cell r="D270">
            <v>3</v>
          </cell>
          <cell r="E270">
            <v>32</v>
          </cell>
          <cell r="F270">
            <v>6.4</v>
          </cell>
          <cell r="G270">
            <v>38.4</v>
          </cell>
          <cell r="H270">
            <v>115.2</v>
          </cell>
        </row>
        <row r="271">
          <cell r="A271" t="str">
            <v>1.260</v>
          </cell>
          <cell r="B271" t="str">
            <v>TOTAL DO GRUPO</v>
          </cell>
          <cell r="G271">
            <v>0</v>
          </cell>
          <cell r="H271">
            <v>0</v>
          </cell>
        </row>
        <row r="272">
          <cell r="A272" t="str">
            <v>1.261</v>
          </cell>
          <cell r="G272">
            <v>0</v>
          </cell>
          <cell r="H272">
            <v>0</v>
          </cell>
        </row>
        <row r="273">
          <cell r="A273" t="str">
            <v>1.262</v>
          </cell>
          <cell r="B273" t="str">
            <v>ÁREA DE CHURRASQUEIRA</v>
          </cell>
          <cell r="G273">
            <v>0</v>
          </cell>
          <cell r="H273">
            <v>0</v>
          </cell>
        </row>
        <row r="274">
          <cell r="A274" t="str">
            <v>1.263</v>
          </cell>
          <cell r="B274" t="str">
            <v>Serviços Preliminares</v>
          </cell>
          <cell r="G274">
            <v>0</v>
          </cell>
          <cell r="H274">
            <v>0</v>
          </cell>
        </row>
        <row r="275">
          <cell r="A275" t="str">
            <v>1.264</v>
          </cell>
          <cell r="B275" t="str">
            <v>retirada de reboco danificado</v>
          </cell>
          <cell r="C275" t="str">
            <v>m2</v>
          </cell>
          <cell r="D275">
            <v>20</v>
          </cell>
          <cell r="F275">
            <v>2.78</v>
          </cell>
          <cell r="G275">
            <v>2.78</v>
          </cell>
          <cell r="H275">
            <v>55.6</v>
          </cell>
        </row>
        <row r="276">
          <cell r="A276" t="str">
            <v>1.265</v>
          </cell>
          <cell r="B276" t="str">
            <v xml:space="preserve">demolição de alvenaria das floreiras </v>
          </cell>
          <cell r="C276" t="str">
            <v>m2</v>
          </cell>
          <cell r="D276">
            <v>1.8</v>
          </cell>
          <cell r="F276">
            <v>1.9</v>
          </cell>
          <cell r="G276">
            <v>1.9</v>
          </cell>
          <cell r="H276">
            <v>3.42</v>
          </cell>
        </row>
        <row r="277">
          <cell r="A277" t="str">
            <v>1.266</v>
          </cell>
          <cell r="B277" t="str">
            <v>retirada do vigamento de madeira do pergolado</v>
          </cell>
          <cell r="C277" t="str">
            <v>vb</v>
          </cell>
          <cell r="D277">
            <v>1</v>
          </cell>
          <cell r="F277">
            <v>120</v>
          </cell>
          <cell r="G277">
            <v>120</v>
          </cell>
          <cell r="H277">
            <v>120</v>
          </cell>
        </row>
        <row r="278">
          <cell r="A278" t="str">
            <v>1.267</v>
          </cell>
          <cell r="B278" t="str">
            <v>Estrutura</v>
          </cell>
          <cell r="G278">
            <v>0</v>
          </cell>
          <cell r="H278">
            <v>0</v>
          </cell>
        </row>
        <row r="279">
          <cell r="A279" t="str">
            <v>1.268</v>
          </cell>
          <cell r="B279" t="str">
            <v>remanejamento de pilares do pergolado com recuperação dos mesmos</v>
          </cell>
          <cell r="C279" t="str">
            <v>ud</v>
          </cell>
          <cell r="D279">
            <v>8</v>
          </cell>
          <cell r="E279">
            <v>5</v>
          </cell>
          <cell r="F279">
            <v>15</v>
          </cell>
          <cell r="G279">
            <v>20</v>
          </cell>
          <cell r="H279">
            <v>160</v>
          </cell>
        </row>
        <row r="280">
          <cell r="A280" t="str">
            <v>1.269</v>
          </cell>
          <cell r="B280" t="str">
            <v>pilares de madeira semelhante aos existentes fixados na laje de piso através de peças metálicas</v>
          </cell>
          <cell r="C280" t="str">
            <v>ud</v>
          </cell>
          <cell r="D280">
            <v>2</v>
          </cell>
          <cell r="E280">
            <v>112</v>
          </cell>
          <cell r="F280">
            <v>15</v>
          </cell>
          <cell r="G280">
            <v>127</v>
          </cell>
          <cell r="H280">
            <v>254</v>
          </cell>
        </row>
        <row r="281">
          <cell r="A281" t="str">
            <v>1.270</v>
          </cell>
          <cell r="B281" t="str">
            <v>vigas de madeira para suporte da cobertura em policarbonato</v>
          </cell>
          <cell r="C281" t="str">
            <v>ml</v>
          </cell>
          <cell r="D281">
            <v>19</v>
          </cell>
          <cell r="E281">
            <v>56</v>
          </cell>
          <cell r="F281">
            <v>7.5</v>
          </cell>
          <cell r="G281">
            <v>63.5</v>
          </cell>
          <cell r="H281">
            <v>1206.5</v>
          </cell>
        </row>
        <row r="282">
          <cell r="A282" t="str">
            <v>1.271</v>
          </cell>
          <cell r="B282" t="str">
            <v>Impermeabilização</v>
          </cell>
          <cell r="G282">
            <v>0</v>
          </cell>
          <cell r="H282">
            <v>0</v>
          </cell>
        </row>
        <row r="283">
          <cell r="A283" t="str">
            <v>1.272</v>
          </cell>
          <cell r="B283" t="str">
            <v>impermeabilização parede na divisa</v>
          </cell>
          <cell r="C283" t="str">
            <v>m2</v>
          </cell>
          <cell r="D283">
            <v>32</v>
          </cell>
          <cell r="E283">
            <v>3.7</v>
          </cell>
          <cell r="F283">
            <v>14.74</v>
          </cell>
          <cell r="G283">
            <v>18.440000000000001</v>
          </cell>
          <cell r="H283">
            <v>590.08000000000004</v>
          </cell>
        </row>
        <row r="284">
          <cell r="A284" t="str">
            <v>1.273</v>
          </cell>
          <cell r="B284" t="str">
            <v>Alvenaria</v>
          </cell>
          <cell r="G284">
            <v>0</v>
          </cell>
          <cell r="H284">
            <v>0</v>
          </cell>
        </row>
        <row r="285">
          <cell r="A285" t="str">
            <v>1.274</v>
          </cell>
          <cell r="B285" t="str">
            <v>alvenaria de tijolo 8 furos 1/2 vez para balcão e floreiras</v>
          </cell>
          <cell r="C285" t="str">
            <v>m2</v>
          </cell>
          <cell r="D285">
            <v>2</v>
          </cell>
          <cell r="E285">
            <v>5.2</v>
          </cell>
          <cell r="F285">
            <v>9.1999999999999993</v>
          </cell>
          <cell r="G285">
            <v>14.399999999999999</v>
          </cell>
          <cell r="H285">
            <v>28.8</v>
          </cell>
        </row>
        <row r="286">
          <cell r="A286" t="str">
            <v>1.275</v>
          </cell>
          <cell r="B286" t="str">
            <v>Cobertura</v>
          </cell>
          <cell r="G286">
            <v>0</v>
          </cell>
          <cell r="H286">
            <v>0</v>
          </cell>
        </row>
        <row r="287">
          <cell r="A287" t="str">
            <v>1.276</v>
          </cell>
          <cell r="B287" t="str">
            <v>estrutura de madeira para telhas plan</v>
          </cell>
          <cell r="C287" t="str">
            <v>m2</v>
          </cell>
          <cell r="D287">
            <v>54.88</v>
          </cell>
          <cell r="E287">
            <v>12.84</v>
          </cell>
          <cell r="F287">
            <v>13.81</v>
          </cell>
          <cell r="G287">
            <v>26.65</v>
          </cell>
          <cell r="H287">
            <v>1462.55</v>
          </cell>
        </row>
        <row r="288">
          <cell r="A288" t="str">
            <v>1.277</v>
          </cell>
          <cell r="B288" t="str">
            <v>cobertura com telha cerâmica do tipo plan ( semelhante a existente)</v>
          </cell>
          <cell r="C288" t="str">
            <v>m2</v>
          </cell>
          <cell r="D288">
            <v>54.88</v>
          </cell>
          <cell r="E288">
            <v>6.75</v>
          </cell>
          <cell r="F288">
            <v>9.48</v>
          </cell>
          <cell r="G288">
            <v>16.23</v>
          </cell>
          <cell r="H288">
            <v>890.7</v>
          </cell>
        </row>
        <row r="289">
          <cell r="A289" t="str">
            <v>1.278</v>
          </cell>
          <cell r="B289" t="str">
            <v>rufo metálico</v>
          </cell>
          <cell r="C289" t="str">
            <v>ml</v>
          </cell>
          <cell r="D289">
            <v>7</v>
          </cell>
          <cell r="E289">
            <v>13.18</v>
          </cell>
          <cell r="G289">
            <v>13.18</v>
          </cell>
          <cell r="H289">
            <v>92.26</v>
          </cell>
        </row>
        <row r="290">
          <cell r="A290" t="str">
            <v>1.279</v>
          </cell>
          <cell r="B290" t="str">
            <v>calha em pvc</v>
          </cell>
          <cell r="C290" t="str">
            <v>ml</v>
          </cell>
          <cell r="D290">
            <v>5</v>
          </cell>
          <cell r="E290">
            <v>10</v>
          </cell>
          <cell r="F290">
            <v>5</v>
          </cell>
          <cell r="G290">
            <v>15</v>
          </cell>
          <cell r="H290">
            <v>75</v>
          </cell>
        </row>
        <row r="291">
          <cell r="A291" t="str">
            <v>1.280</v>
          </cell>
          <cell r="B291" t="str">
            <v>descida para águas pluviais inclusive conexões</v>
          </cell>
          <cell r="C291" t="str">
            <v>ml</v>
          </cell>
          <cell r="D291">
            <v>3</v>
          </cell>
          <cell r="E291">
            <v>6.04</v>
          </cell>
          <cell r="F291">
            <v>5.67</v>
          </cell>
          <cell r="G291">
            <v>11.71</v>
          </cell>
          <cell r="H291">
            <v>35.130000000000003</v>
          </cell>
        </row>
        <row r="292">
          <cell r="A292" t="str">
            <v>1.281</v>
          </cell>
          <cell r="B292" t="str">
            <v xml:space="preserve">cobertura com telha de policarbonato </v>
          </cell>
          <cell r="C292" t="str">
            <v>m2</v>
          </cell>
          <cell r="D292">
            <v>33.9</v>
          </cell>
          <cell r="E292">
            <v>46.92</v>
          </cell>
          <cell r="F292">
            <v>15</v>
          </cell>
          <cell r="G292">
            <v>61.92</v>
          </cell>
          <cell r="H292">
            <v>2099.08</v>
          </cell>
        </row>
        <row r="293">
          <cell r="A293" t="str">
            <v>1.282</v>
          </cell>
          <cell r="B293" t="str">
            <v>fechamento de oitão em madeira de lei -empenas com encaixe tipo macho-fêmea</v>
          </cell>
          <cell r="C293" t="str">
            <v>m2</v>
          </cell>
          <cell r="D293">
            <v>5.3</v>
          </cell>
          <cell r="E293">
            <v>15.32</v>
          </cell>
          <cell r="F293">
            <v>11.95</v>
          </cell>
          <cell r="G293">
            <v>27.27</v>
          </cell>
          <cell r="H293">
            <v>144.53</v>
          </cell>
        </row>
        <row r="294">
          <cell r="A294" t="str">
            <v>1.283</v>
          </cell>
          <cell r="B294" t="str">
            <v>Revestimento</v>
          </cell>
          <cell r="G294">
            <v>0</v>
          </cell>
          <cell r="H294">
            <v>0</v>
          </cell>
        </row>
        <row r="295">
          <cell r="A295" t="str">
            <v>1.284</v>
          </cell>
          <cell r="B295" t="str">
            <v>chapisco de cimento e areia 1:3</v>
          </cell>
          <cell r="C295" t="str">
            <v>m2</v>
          </cell>
          <cell r="D295">
            <v>27.2</v>
          </cell>
          <cell r="E295">
            <v>1.01</v>
          </cell>
          <cell r="F295">
            <v>1.99</v>
          </cell>
          <cell r="G295">
            <v>3</v>
          </cell>
          <cell r="H295">
            <v>81.599999999999994</v>
          </cell>
        </row>
        <row r="296">
          <cell r="A296" t="str">
            <v>1.285</v>
          </cell>
          <cell r="B296" t="str">
            <v>reboco paulista</v>
          </cell>
          <cell r="C296" t="str">
            <v>m2</v>
          </cell>
          <cell r="D296">
            <v>27.2</v>
          </cell>
          <cell r="E296">
            <v>3.36</v>
          </cell>
          <cell r="F296">
            <v>7.05</v>
          </cell>
          <cell r="G296">
            <v>10.41</v>
          </cell>
          <cell r="H296">
            <v>283.14999999999998</v>
          </cell>
        </row>
        <row r="297">
          <cell r="A297" t="str">
            <v>1.286</v>
          </cell>
          <cell r="B297" t="str">
            <v>revestimento cerâmico nas bancadas,balcão</v>
          </cell>
          <cell r="C297" t="str">
            <v>m2</v>
          </cell>
          <cell r="D297">
            <v>11.469999999999999</v>
          </cell>
          <cell r="E297">
            <v>16.53</v>
          </cell>
          <cell r="F297">
            <v>10.01</v>
          </cell>
          <cell r="G297">
            <v>26.54</v>
          </cell>
          <cell r="H297">
            <v>304.41000000000003</v>
          </cell>
        </row>
        <row r="298">
          <cell r="A298" t="str">
            <v>1.287</v>
          </cell>
          <cell r="B298" t="str">
            <v>Pisos</v>
          </cell>
          <cell r="G298">
            <v>0</v>
          </cell>
          <cell r="H298">
            <v>0</v>
          </cell>
        </row>
        <row r="299">
          <cell r="A299" t="str">
            <v>1.288</v>
          </cell>
          <cell r="B299" t="str">
            <v>lastro de contra piso esp. =5 cm</v>
          </cell>
          <cell r="C299" t="str">
            <v>m2</v>
          </cell>
          <cell r="D299">
            <v>73.13</v>
          </cell>
          <cell r="E299">
            <v>7.46</v>
          </cell>
          <cell r="F299">
            <v>8.91</v>
          </cell>
          <cell r="G299">
            <v>16.37</v>
          </cell>
          <cell r="H299">
            <v>1197.1300000000001</v>
          </cell>
        </row>
        <row r="300">
          <cell r="A300" t="str">
            <v>1.289</v>
          </cell>
          <cell r="B300" t="str">
            <v>regularização de base com argamassa no traço 1:3</v>
          </cell>
          <cell r="C300" t="str">
            <v>m2</v>
          </cell>
          <cell r="D300">
            <v>73.13</v>
          </cell>
          <cell r="E300">
            <v>6.16</v>
          </cell>
          <cell r="F300">
            <v>3.34</v>
          </cell>
          <cell r="G300">
            <v>9.5</v>
          </cell>
          <cell r="H300">
            <v>694.73</v>
          </cell>
        </row>
        <row r="301">
          <cell r="A301" t="str">
            <v>1.290</v>
          </cell>
          <cell r="B301" t="str">
            <v>piso cerâmico</v>
          </cell>
          <cell r="C301" t="str">
            <v>m2</v>
          </cell>
          <cell r="D301">
            <v>73.13</v>
          </cell>
          <cell r="E301">
            <v>31.91</v>
          </cell>
          <cell r="F301">
            <v>10.01</v>
          </cell>
          <cell r="G301">
            <v>41.92</v>
          </cell>
          <cell r="H301">
            <v>3065.6</v>
          </cell>
        </row>
        <row r="302">
          <cell r="A302" t="str">
            <v>1.291</v>
          </cell>
          <cell r="B302" t="str">
            <v>Pintura</v>
          </cell>
          <cell r="G302">
            <v>0</v>
          </cell>
          <cell r="H302">
            <v>0</v>
          </cell>
        </row>
        <row r="303">
          <cell r="A303" t="str">
            <v>1.292</v>
          </cell>
          <cell r="B303" t="str">
            <v>pintura  com textura acrílica aplicada a rolo</v>
          </cell>
          <cell r="C303" t="str">
            <v>m2</v>
          </cell>
          <cell r="D303">
            <v>68.709999999999994</v>
          </cell>
          <cell r="E303">
            <v>2.85</v>
          </cell>
          <cell r="F303">
            <v>2.33</v>
          </cell>
          <cell r="G303">
            <v>5.18</v>
          </cell>
          <cell r="H303">
            <v>355.91</v>
          </cell>
        </row>
        <row r="304">
          <cell r="A304" t="str">
            <v>1.293</v>
          </cell>
          <cell r="B304" t="str">
            <v>Instalações Elétricas</v>
          </cell>
          <cell r="G304">
            <v>0</v>
          </cell>
          <cell r="H304">
            <v>0</v>
          </cell>
        </row>
        <row r="305">
          <cell r="A305" t="str">
            <v>1.294</v>
          </cell>
          <cell r="B305" t="str">
            <v>instalações de pontos de tomadas</v>
          </cell>
          <cell r="C305" t="str">
            <v>ud</v>
          </cell>
          <cell r="D305">
            <v>5</v>
          </cell>
          <cell r="E305">
            <v>32</v>
          </cell>
          <cell r="F305">
            <v>6.4</v>
          </cell>
          <cell r="G305">
            <v>38.4</v>
          </cell>
          <cell r="H305">
            <v>192</v>
          </cell>
        </row>
        <row r="306">
          <cell r="A306" t="str">
            <v>1.295</v>
          </cell>
          <cell r="B306" t="str">
            <v xml:space="preserve">instalação de pontos de iluminação </v>
          </cell>
          <cell r="C306" t="str">
            <v>ud</v>
          </cell>
          <cell r="D306">
            <v>6</v>
          </cell>
          <cell r="E306">
            <v>90</v>
          </cell>
          <cell r="F306">
            <v>18</v>
          </cell>
          <cell r="G306">
            <v>108</v>
          </cell>
          <cell r="H306">
            <v>648</v>
          </cell>
        </row>
        <row r="307">
          <cell r="A307" t="str">
            <v>1.296</v>
          </cell>
          <cell r="B307" t="str">
            <v>instalação de interruptores</v>
          </cell>
          <cell r="C307" t="str">
            <v>ud</v>
          </cell>
          <cell r="D307">
            <v>2</v>
          </cell>
          <cell r="E307">
            <v>32</v>
          </cell>
          <cell r="F307">
            <v>6.4</v>
          </cell>
          <cell r="G307">
            <v>38.4</v>
          </cell>
          <cell r="H307">
            <v>76.8</v>
          </cell>
        </row>
        <row r="308">
          <cell r="A308" t="str">
            <v>1.297</v>
          </cell>
          <cell r="B308" t="str">
            <v>Instalações Hidro-sanitárias</v>
          </cell>
          <cell r="G308">
            <v>0</v>
          </cell>
          <cell r="H308">
            <v>0</v>
          </cell>
        </row>
        <row r="309">
          <cell r="A309" t="str">
            <v>1.298</v>
          </cell>
          <cell r="B309" t="str">
            <v>prolongamento de um ponto de água e de esgoto</v>
          </cell>
          <cell r="C309" t="str">
            <v>ud</v>
          </cell>
          <cell r="D309">
            <v>1</v>
          </cell>
          <cell r="E309">
            <v>50</v>
          </cell>
          <cell r="F309">
            <v>75</v>
          </cell>
          <cell r="G309">
            <v>125</v>
          </cell>
          <cell r="H309">
            <v>125</v>
          </cell>
        </row>
        <row r="310">
          <cell r="A310" t="str">
            <v>1.299</v>
          </cell>
          <cell r="B310" t="str">
            <v>execução de caixa de gordura</v>
          </cell>
          <cell r="C310" t="str">
            <v>ud</v>
          </cell>
          <cell r="D310">
            <v>1</v>
          </cell>
          <cell r="E310">
            <v>40.700000000000003</v>
          </cell>
          <cell r="F310">
            <v>9.4499999999999993</v>
          </cell>
          <cell r="G310">
            <v>50.150000000000006</v>
          </cell>
          <cell r="H310">
            <v>50.15</v>
          </cell>
        </row>
        <row r="311">
          <cell r="A311" t="str">
            <v>1.300</v>
          </cell>
          <cell r="B311" t="str">
            <v>Serviços complementeres</v>
          </cell>
          <cell r="G311">
            <v>0</v>
          </cell>
          <cell r="H311">
            <v>0</v>
          </cell>
        </row>
        <row r="312">
          <cell r="A312" t="str">
            <v>1.301</v>
          </cell>
          <cell r="B312" t="str">
            <v>bancada seca em granito polido largura e 60cm</v>
          </cell>
          <cell r="C312" t="str">
            <v>ml</v>
          </cell>
          <cell r="D312">
            <v>2.1</v>
          </cell>
          <cell r="E312">
            <v>125</v>
          </cell>
          <cell r="F312">
            <v>24.1</v>
          </cell>
          <cell r="G312">
            <v>149.1</v>
          </cell>
          <cell r="H312">
            <v>313.11</v>
          </cell>
        </row>
        <row r="313">
          <cell r="A313" t="str">
            <v>1.302</v>
          </cell>
          <cell r="B313" t="str">
            <v>bancada em granito polido com uma cuba inox -largura de 60cm</v>
          </cell>
          <cell r="C313" t="str">
            <v>ml</v>
          </cell>
          <cell r="D313">
            <v>2.1</v>
          </cell>
          <cell r="E313">
            <v>172.9</v>
          </cell>
          <cell r="F313">
            <v>24.1</v>
          </cell>
          <cell r="G313">
            <v>197</v>
          </cell>
          <cell r="H313">
            <v>413.7</v>
          </cell>
        </row>
        <row r="314">
          <cell r="A314" t="str">
            <v>1.303</v>
          </cell>
          <cell r="B314" t="str">
            <v>metais para cuba (válvula ,sifão e torneira)</v>
          </cell>
          <cell r="C314" t="str">
            <v>vb</v>
          </cell>
          <cell r="D314">
            <v>1</v>
          </cell>
          <cell r="E314">
            <v>145.49</v>
          </cell>
          <cell r="F314">
            <v>21.67</v>
          </cell>
          <cell r="G314">
            <v>167.16000000000003</v>
          </cell>
          <cell r="H314">
            <v>167.16</v>
          </cell>
        </row>
        <row r="315">
          <cell r="A315" t="str">
            <v>1.304</v>
          </cell>
          <cell r="B315" t="str">
            <v>tampo em granito sobre mureta de alvenaria - largura de 40cm</v>
          </cell>
          <cell r="C315" t="str">
            <v>ml</v>
          </cell>
          <cell r="D315">
            <v>2.5</v>
          </cell>
          <cell r="E315">
            <v>120</v>
          </cell>
          <cell r="F315">
            <v>22.1</v>
          </cell>
          <cell r="G315">
            <v>142.1</v>
          </cell>
          <cell r="H315">
            <v>355.25</v>
          </cell>
        </row>
        <row r="316">
          <cell r="A316" t="str">
            <v>1.305</v>
          </cell>
          <cell r="B316" t="str">
            <v>TOTAL DO GRUPO</v>
          </cell>
          <cell r="G316">
            <v>0</v>
          </cell>
          <cell r="H316">
            <v>0</v>
          </cell>
        </row>
        <row r="317">
          <cell r="A317" t="str">
            <v>1.306</v>
          </cell>
          <cell r="G317">
            <v>0</v>
          </cell>
          <cell r="H317">
            <v>0</v>
          </cell>
        </row>
        <row r="318">
          <cell r="A318" t="str">
            <v>1.307</v>
          </cell>
          <cell r="B318" t="str">
            <v>ÁREA DE SAUNA</v>
          </cell>
          <cell r="G318">
            <v>0</v>
          </cell>
          <cell r="H318">
            <v>0</v>
          </cell>
        </row>
        <row r="319">
          <cell r="A319" t="str">
            <v>1.308</v>
          </cell>
          <cell r="B319" t="str">
            <v>Serviços Preliminares</v>
          </cell>
          <cell r="G319">
            <v>0</v>
          </cell>
          <cell r="H319">
            <v>0</v>
          </cell>
        </row>
        <row r="320">
          <cell r="A320" t="str">
            <v>1.309</v>
          </cell>
          <cell r="B320" t="str">
            <v>retirada de reboco danificado</v>
          </cell>
          <cell r="C320" t="str">
            <v>m2</v>
          </cell>
          <cell r="D320">
            <v>15</v>
          </cell>
          <cell r="F320">
            <v>2.78</v>
          </cell>
          <cell r="G320">
            <v>2.78</v>
          </cell>
          <cell r="H320">
            <v>41.7</v>
          </cell>
        </row>
        <row r="321">
          <cell r="A321" t="str">
            <v>1.310</v>
          </cell>
          <cell r="B321" t="str">
            <v>Demolição de churrasqueira existente</v>
          </cell>
          <cell r="C321" t="str">
            <v>ud</v>
          </cell>
          <cell r="D321">
            <v>1</v>
          </cell>
          <cell r="F321">
            <v>75</v>
          </cell>
          <cell r="G321">
            <v>75</v>
          </cell>
          <cell r="H321">
            <v>75</v>
          </cell>
        </row>
        <row r="322">
          <cell r="A322" t="str">
            <v>1.311</v>
          </cell>
          <cell r="B322" t="str">
            <v>Retirada de folhas de portas de madeira</v>
          </cell>
          <cell r="C322" t="str">
            <v>ud</v>
          </cell>
          <cell r="D322">
            <v>3</v>
          </cell>
          <cell r="F322">
            <v>2.2000000000000002</v>
          </cell>
          <cell r="G322">
            <v>2.2000000000000002</v>
          </cell>
          <cell r="H322">
            <v>6.6</v>
          </cell>
        </row>
        <row r="323">
          <cell r="A323" t="str">
            <v>1.312</v>
          </cell>
          <cell r="B323" t="str">
            <v>retirada das bancadas de granito com possibilidade de reaproveitamento</v>
          </cell>
          <cell r="C323" t="str">
            <v>ud</v>
          </cell>
          <cell r="D323">
            <v>3</v>
          </cell>
          <cell r="F323">
            <v>15</v>
          </cell>
          <cell r="G323">
            <v>15</v>
          </cell>
          <cell r="H323">
            <v>45</v>
          </cell>
        </row>
        <row r="324">
          <cell r="A324" t="str">
            <v>1.313</v>
          </cell>
          <cell r="B324" t="str">
            <v>Retirada de forro de madeira</v>
          </cell>
          <cell r="C324" t="str">
            <v>m²</v>
          </cell>
          <cell r="D324">
            <v>36</v>
          </cell>
          <cell r="F324">
            <v>8.73</v>
          </cell>
          <cell r="G324">
            <v>8.73</v>
          </cell>
          <cell r="H324">
            <v>314.27999999999997</v>
          </cell>
        </row>
        <row r="325">
          <cell r="A325" t="str">
            <v>1.314</v>
          </cell>
          <cell r="B325" t="str">
            <v>Retirada parcial da cobertura (telhas e madeiramento)</v>
          </cell>
          <cell r="C325" t="str">
            <v>m²</v>
          </cell>
          <cell r="D325">
            <v>25</v>
          </cell>
          <cell r="F325">
            <v>5.69</v>
          </cell>
          <cell r="G325">
            <v>5.69</v>
          </cell>
          <cell r="H325">
            <v>142.25</v>
          </cell>
        </row>
        <row r="326">
          <cell r="A326" t="str">
            <v>1.315</v>
          </cell>
          <cell r="B326" t="str">
            <v>Retirada de piso existente</v>
          </cell>
          <cell r="C326" t="str">
            <v>m²</v>
          </cell>
          <cell r="D326">
            <v>22</v>
          </cell>
          <cell r="F326">
            <v>5.91</v>
          </cell>
          <cell r="G326">
            <v>5.91</v>
          </cell>
          <cell r="H326">
            <v>130.02000000000001</v>
          </cell>
        </row>
        <row r="327">
          <cell r="A327" t="str">
            <v>1.316</v>
          </cell>
          <cell r="G327">
            <v>0</v>
          </cell>
          <cell r="H327">
            <v>0</v>
          </cell>
        </row>
        <row r="328">
          <cell r="A328" t="str">
            <v>1.317</v>
          </cell>
          <cell r="B328" t="str">
            <v>Estrutura</v>
          </cell>
          <cell r="G328">
            <v>0</v>
          </cell>
          <cell r="H328">
            <v>0</v>
          </cell>
        </row>
        <row r="329">
          <cell r="A329" t="str">
            <v>1.318</v>
          </cell>
          <cell r="B329" t="str">
            <v>concreto estrutural - fck = 180 kg/cm2</v>
          </cell>
          <cell r="C329" t="str">
            <v>m3</v>
          </cell>
          <cell r="D329">
            <v>0.5</v>
          </cell>
          <cell r="E329">
            <v>178.3</v>
          </cell>
          <cell r="F329">
            <v>78.150000000000006</v>
          </cell>
          <cell r="G329">
            <v>256.45000000000005</v>
          </cell>
          <cell r="H329">
            <v>128.22</v>
          </cell>
        </row>
        <row r="330">
          <cell r="A330" t="str">
            <v>1.319</v>
          </cell>
          <cell r="B330" t="str">
            <v>forma comum para estrutura-utilizacao 3 vezes</v>
          </cell>
          <cell r="C330" t="str">
            <v>m2</v>
          </cell>
          <cell r="D330">
            <v>11.8</v>
          </cell>
          <cell r="E330">
            <v>14.92</v>
          </cell>
          <cell r="F330">
            <v>13.81</v>
          </cell>
          <cell r="G330">
            <v>28.73</v>
          </cell>
          <cell r="H330">
            <v>339.01</v>
          </cell>
        </row>
        <row r="331">
          <cell r="A331" t="str">
            <v>1.320</v>
          </cell>
          <cell r="B331" t="str">
            <v>aço ca-50/60</v>
          </cell>
          <cell r="C331" t="str">
            <v>kg</v>
          </cell>
          <cell r="D331">
            <v>40</v>
          </cell>
          <cell r="E331">
            <v>2.7</v>
          </cell>
          <cell r="F331">
            <v>0.9</v>
          </cell>
          <cell r="G331">
            <v>3.6</v>
          </cell>
          <cell r="H331">
            <v>144</v>
          </cell>
        </row>
        <row r="332">
          <cell r="A332" t="str">
            <v>1.321</v>
          </cell>
          <cell r="B332" t="str">
            <v>Laje pré-moldada para forro</v>
          </cell>
          <cell r="C332" t="str">
            <v>m²</v>
          </cell>
          <cell r="D332">
            <v>22.23</v>
          </cell>
          <cell r="E332">
            <v>24.52</v>
          </cell>
          <cell r="F332">
            <v>5.42</v>
          </cell>
          <cell r="G332">
            <v>29.939999999999998</v>
          </cell>
          <cell r="H332">
            <v>665.56</v>
          </cell>
        </row>
        <row r="333">
          <cell r="A333" t="str">
            <v>1.322</v>
          </cell>
          <cell r="B333" t="str">
            <v>Impermeabilização</v>
          </cell>
          <cell r="G333">
            <v>0</v>
          </cell>
          <cell r="H333">
            <v>0</v>
          </cell>
        </row>
        <row r="334">
          <cell r="A334" t="str">
            <v>1.323</v>
          </cell>
          <cell r="B334" t="str">
            <v>impermeabilização parede na divisa</v>
          </cell>
          <cell r="C334" t="str">
            <v>m2</v>
          </cell>
          <cell r="D334">
            <v>12</v>
          </cell>
          <cell r="E334">
            <v>3.7</v>
          </cell>
          <cell r="F334">
            <v>14.74</v>
          </cell>
          <cell r="G334">
            <v>18.440000000000001</v>
          </cell>
          <cell r="H334">
            <v>221.28</v>
          </cell>
        </row>
        <row r="335">
          <cell r="A335" t="str">
            <v>1.324</v>
          </cell>
          <cell r="B335" t="str">
            <v>Alvenaria</v>
          </cell>
          <cell r="G335">
            <v>0</v>
          </cell>
          <cell r="H335">
            <v>0</v>
          </cell>
        </row>
        <row r="336">
          <cell r="A336" t="str">
            <v>1.325</v>
          </cell>
          <cell r="B336" t="str">
            <v>alvenaria de tijolo 8 furos 1/2 vez</v>
          </cell>
          <cell r="C336" t="str">
            <v>m2</v>
          </cell>
          <cell r="D336">
            <v>40</v>
          </cell>
          <cell r="E336">
            <v>5.2</v>
          </cell>
          <cell r="F336">
            <v>9.1999999999999993</v>
          </cell>
          <cell r="G336">
            <v>14.399999999999999</v>
          </cell>
          <cell r="H336">
            <v>576</v>
          </cell>
        </row>
        <row r="337">
          <cell r="A337" t="str">
            <v>1.326</v>
          </cell>
          <cell r="B337" t="str">
            <v>Cobertura</v>
          </cell>
          <cell r="G337">
            <v>0</v>
          </cell>
          <cell r="H337">
            <v>0</v>
          </cell>
        </row>
        <row r="338">
          <cell r="A338" t="str">
            <v>1.327</v>
          </cell>
          <cell r="B338" t="str">
            <v>Recolocação do madeiramento da cobertura com substituição das peças danificadas</v>
          </cell>
          <cell r="C338" t="str">
            <v>m2</v>
          </cell>
          <cell r="D338">
            <v>25</v>
          </cell>
          <cell r="E338">
            <v>2.4300000000000002</v>
          </cell>
          <cell r="F338">
            <v>11.04</v>
          </cell>
          <cell r="G338">
            <v>13.469999999999999</v>
          </cell>
          <cell r="H338">
            <v>336.75</v>
          </cell>
        </row>
        <row r="339">
          <cell r="A339" t="str">
            <v>1.328</v>
          </cell>
          <cell r="B339" t="str">
            <v>Recolocação da cobertura com telhas tipo "plan" com substituição das telhas danificadas</v>
          </cell>
          <cell r="C339" t="str">
            <v>m2</v>
          </cell>
          <cell r="D339">
            <v>25</v>
          </cell>
          <cell r="E339">
            <v>1.35</v>
          </cell>
          <cell r="F339">
            <v>9.48</v>
          </cell>
          <cell r="G339">
            <v>10.83</v>
          </cell>
          <cell r="H339">
            <v>270.75</v>
          </cell>
        </row>
        <row r="340">
          <cell r="A340" t="str">
            <v>1.329</v>
          </cell>
          <cell r="B340" t="str">
            <v>rufo metálico</v>
          </cell>
          <cell r="C340" t="str">
            <v>ml</v>
          </cell>
          <cell r="D340">
            <v>9.5</v>
          </cell>
          <cell r="E340">
            <v>13.18</v>
          </cell>
          <cell r="G340">
            <v>13.18</v>
          </cell>
          <cell r="H340">
            <v>125.21</v>
          </cell>
        </row>
        <row r="341">
          <cell r="A341" t="str">
            <v>1.330</v>
          </cell>
          <cell r="B341" t="str">
            <v>Esquadrias</v>
          </cell>
          <cell r="G341">
            <v>0</v>
          </cell>
          <cell r="H341">
            <v>0</v>
          </cell>
        </row>
        <row r="342">
          <cell r="A342" t="str">
            <v>1.331</v>
          </cell>
          <cell r="B342" t="str">
            <v>Janela de alumínio tipo maxim-ar com vidro</v>
          </cell>
          <cell r="C342" t="str">
            <v>m²</v>
          </cell>
          <cell r="D342">
            <v>3.5</v>
          </cell>
          <cell r="E342">
            <v>270.81</v>
          </cell>
          <cell r="F342">
            <v>17.12</v>
          </cell>
          <cell r="G342">
            <v>287.93</v>
          </cell>
          <cell r="H342">
            <v>1007.75</v>
          </cell>
        </row>
        <row r="343">
          <cell r="A343" t="str">
            <v>1.332</v>
          </cell>
          <cell r="B343" t="str">
            <v xml:space="preserve">porta de entrada em aluminio e vidro   (0,80X2,10)m    </v>
          </cell>
          <cell r="C343" t="str">
            <v>ud</v>
          </cell>
          <cell r="D343">
            <v>1</v>
          </cell>
          <cell r="E343">
            <v>315</v>
          </cell>
          <cell r="F343">
            <v>54.94</v>
          </cell>
          <cell r="G343">
            <v>369.94</v>
          </cell>
          <cell r="H343">
            <v>369.94</v>
          </cell>
        </row>
        <row r="344">
          <cell r="A344" t="str">
            <v>1.333</v>
          </cell>
          <cell r="B344" t="str">
            <v>Remanejamento da porta da sáuna antiga para a nova</v>
          </cell>
          <cell r="C344" t="str">
            <v>ud</v>
          </cell>
          <cell r="D344">
            <v>1</v>
          </cell>
          <cell r="F344">
            <v>54.94</v>
          </cell>
          <cell r="G344">
            <v>54.94</v>
          </cell>
          <cell r="H344">
            <v>54.94</v>
          </cell>
        </row>
        <row r="345">
          <cell r="A345" t="str">
            <v>1.334</v>
          </cell>
          <cell r="B345" t="str">
            <v>Colocação de folhas de porta - 0,60x2,10m (banheiros e deposito)</v>
          </cell>
          <cell r="C345" t="str">
            <v>ud</v>
          </cell>
          <cell r="D345">
            <v>3</v>
          </cell>
          <cell r="F345">
            <v>33.54</v>
          </cell>
          <cell r="G345">
            <v>33.54</v>
          </cell>
          <cell r="H345">
            <v>100.62</v>
          </cell>
        </row>
        <row r="346">
          <cell r="A346" t="str">
            <v>1.335</v>
          </cell>
          <cell r="B346" t="str">
            <v>Revestimento</v>
          </cell>
          <cell r="G346">
            <v>0</v>
          </cell>
          <cell r="H346">
            <v>0</v>
          </cell>
        </row>
        <row r="347">
          <cell r="A347" t="str">
            <v>1.336</v>
          </cell>
          <cell r="B347" t="str">
            <v>chapisco de cimento e areia 1:3</v>
          </cell>
          <cell r="C347" t="str">
            <v>m2</v>
          </cell>
          <cell r="D347">
            <v>115</v>
          </cell>
          <cell r="E347">
            <v>1.01</v>
          </cell>
          <cell r="F347">
            <v>1.99</v>
          </cell>
          <cell r="G347">
            <v>3</v>
          </cell>
          <cell r="H347">
            <v>345</v>
          </cell>
        </row>
        <row r="348">
          <cell r="A348" t="str">
            <v>1.337</v>
          </cell>
          <cell r="B348" t="str">
            <v>reboco paulista</v>
          </cell>
          <cell r="C348" t="str">
            <v>m2</v>
          </cell>
          <cell r="D348">
            <v>115</v>
          </cell>
          <cell r="E348">
            <v>3.36</v>
          </cell>
          <cell r="F348">
            <v>7.05</v>
          </cell>
          <cell r="G348">
            <v>10.41</v>
          </cell>
          <cell r="H348">
            <v>1197.1500000000001</v>
          </cell>
        </row>
        <row r="349">
          <cell r="A349" t="str">
            <v>1.338</v>
          </cell>
          <cell r="B349" t="str">
            <v>revestimento com cerâmica  20x20cm</v>
          </cell>
          <cell r="C349" t="str">
            <v>m²</v>
          </cell>
          <cell r="D349">
            <v>45</v>
          </cell>
          <cell r="E349">
            <v>13.77</v>
          </cell>
          <cell r="F349">
            <v>4.5999999999999996</v>
          </cell>
          <cell r="G349">
            <v>18.369999999999997</v>
          </cell>
          <cell r="H349">
            <v>826.65</v>
          </cell>
        </row>
        <row r="350">
          <cell r="A350" t="str">
            <v>1.339</v>
          </cell>
          <cell r="B350" t="str">
            <v>Pisos</v>
          </cell>
          <cell r="G350">
            <v>0</v>
          </cell>
          <cell r="H350">
            <v>0</v>
          </cell>
        </row>
        <row r="351">
          <cell r="A351" t="str">
            <v>1.340</v>
          </cell>
          <cell r="B351" t="str">
            <v>Degraus (escadas)</v>
          </cell>
          <cell r="C351" t="str">
            <v>ud</v>
          </cell>
          <cell r="D351">
            <v>1</v>
          </cell>
          <cell r="E351">
            <v>497.25</v>
          </cell>
          <cell r="F351">
            <v>739.58</v>
          </cell>
          <cell r="G351">
            <v>1236.83</v>
          </cell>
          <cell r="H351">
            <v>1236.83</v>
          </cell>
        </row>
        <row r="352">
          <cell r="A352" t="str">
            <v>1.341</v>
          </cell>
          <cell r="B352" t="str">
            <v>regularização de base com argamassa no traço 1:3</v>
          </cell>
          <cell r="C352" t="str">
            <v>m2</v>
          </cell>
          <cell r="D352">
            <v>15</v>
          </cell>
          <cell r="E352">
            <v>6.16</v>
          </cell>
          <cell r="F352">
            <v>3.34</v>
          </cell>
          <cell r="G352">
            <v>9.5</v>
          </cell>
          <cell r="H352">
            <v>142.5</v>
          </cell>
        </row>
        <row r="353">
          <cell r="A353" t="str">
            <v>1.342</v>
          </cell>
          <cell r="B353" t="str">
            <v>piso cerâmico anti derrapante</v>
          </cell>
          <cell r="C353" t="str">
            <v>m2</v>
          </cell>
          <cell r="D353">
            <v>15</v>
          </cell>
          <cell r="E353">
            <v>31.91</v>
          </cell>
          <cell r="F353">
            <v>10.01</v>
          </cell>
          <cell r="G353">
            <v>41.92</v>
          </cell>
          <cell r="H353">
            <v>628.79999999999995</v>
          </cell>
        </row>
        <row r="354">
          <cell r="A354" t="str">
            <v>1.343</v>
          </cell>
          <cell r="B354" t="str">
            <v>Rodapé de piso cerâmico</v>
          </cell>
          <cell r="C354" t="str">
            <v>ml</v>
          </cell>
          <cell r="D354">
            <v>12</v>
          </cell>
          <cell r="E354">
            <v>1.25</v>
          </cell>
          <cell r="F354">
            <v>0.79</v>
          </cell>
          <cell r="G354">
            <v>2.04</v>
          </cell>
          <cell r="H354">
            <v>24.48</v>
          </cell>
        </row>
        <row r="355">
          <cell r="A355" t="str">
            <v>1.344</v>
          </cell>
          <cell r="B355" t="str">
            <v>Forro</v>
          </cell>
          <cell r="G355">
            <v>0</v>
          </cell>
          <cell r="H355">
            <v>0</v>
          </cell>
        </row>
        <row r="356">
          <cell r="A356" t="str">
            <v>1.345</v>
          </cell>
          <cell r="B356" t="str">
            <v>forro de PVC (COLOCADO)</v>
          </cell>
          <cell r="C356" t="str">
            <v>m2</v>
          </cell>
          <cell r="D356">
            <v>10.5</v>
          </cell>
          <cell r="E356">
            <v>26</v>
          </cell>
          <cell r="G356">
            <v>26</v>
          </cell>
          <cell r="H356">
            <v>273</v>
          </cell>
        </row>
        <row r="357">
          <cell r="A357" t="str">
            <v>1.346</v>
          </cell>
          <cell r="B357" t="str">
            <v>Roda foro de PVC</v>
          </cell>
          <cell r="C357" t="str">
            <v>ml</v>
          </cell>
          <cell r="D357">
            <v>26</v>
          </cell>
          <cell r="E357">
            <v>2.0499999999999998</v>
          </cell>
          <cell r="G357">
            <v>2.0499999999999998</v>
          </cell>
          <cell r="H357">
            <v>53.3</v>
          </cell>
        </row>
        <row r="358">
          <cell r="A358" t="str">
            <v>1.347</v>
          </cell>
          <cell r="B358" t="str">
            <v>Pintura</v>
          </cell>
          <cell r="G358">
            <v>0</v>
          </cell>
          <cell r="H358">
            <v>0</v>
          </cell>
        </row>
        <row r="359">
          <cell r="A359" t="str">
            <v>1.348</v>
          </cell>
          <cell r="B359" t="str">
            <v>pintura acrílica com retoque de massa - 2 demãos (interna)</v>
          </cell>
          <cell r="C359" t="str">
            <v>m2</v>
          </cell>
          <cell r="D359">
            <v>38.1</v>
          </cell>
          <cell r="E359">
            <v>2.06</v>
          </cell>
          <cell r="F359">
            <v>3.42</v>
          </cell>
          <cell r="G359">
            <v>5.48</v>
          </cell>
          <cell r="H359">
            <v>208.78</v>
          </cell>
        </row>
        <row r="360">
          <cell r="A360" t="str">
            <v>1.349</v>
          </cell>
          <cell r="B360" t="str">
            <v>pintura esmalte em esquadrias de madeira</v>
          </cell>
          <cell r="C360" t="str">
            <v>m2</v>
          </cell>
          <cell r="D360">
            <v>5.0999999999999996</v>
          </cell>
          <cell r="E360">
            <v>5.61</v>
          </cell>
          <cell r="F360">
            <v>5.51</v>
          </cell>
          <cell r="G360">
            <v>11.120000000000001</v>
          </cell>
          <cell r="H360">
            <v>56.71</v>
          </cell>
        </row>
        <row r="361">
          <cell r="A361" t="str">
            <v>1.350</v>
          </cell>
          <cell r="B361" t="str">
            <v>pintura externa com textura acrílica aplicada a rolo</v>
          </cell>
          <cell r="C361" t="str">
            <v>m2</v>
          </cell>
          <cell r="D361">
            <v>28.27</v>
          </cell>
          <cell r="E361">
            <v>2.85</v>
          </cell>
          <cell r="F361">
            <v>2.33</v>
          </cell>
          <cell r="G361">
            <v>5.18</v>
          </cell>
          <cell r="H361">
            <v>146.43</v>
          </cell>
        </row>
        <row r="362">
          <cell r="A362" t="str">
            <v>1.351</v>
          </cell>
          <cell r="B362" t="str">
            <v>pintura acrílica com massa corrida acrílica a duas demãos (interna)</v>
          </cell>
          <cell r="C362" t="str">
            <v>m2</v>
          </cell>
          <cell r="D362">
            <v>50</v>
          </cell>
          <cell r="E362">
            <v>3.11</v>
          </cell>
          <cell r="F362">
            <v>4.9800000000000004</v>
          </cell>
          <cell r="G362">
            <v>8.09</v>
          </cell>
          <cell r="H362">
            <v>404.5</v>
          </cell>
        </row>
        <row r="363">
          <cell r="A363" t="str">
            <v>1.352</v>
          </cell>
          <cell r="B363" t="str">
            <v>Instalações Elétricas</v>
          </cell>
          <cell r="G363">
            <v>0</v>
          </cell>
          <cell r="H363">
            <v>0</v>
          </cell>
        </row>
        <row r="364">
          <cell r="A364" t="str">
            <v>1.353</v>
          </cell>
          <cell r="B364" t="str">
            <v>instalações de pontos de tomadas</v>
          </cell>
          <cell r="C364" t="str">
            <v>ud</v>
          </cell>
          <cell r="D364">
            <v>5</v>
          </cell>
          <cell r="E364">
            <v>32</v>
          </cell>
          <cell r="F364">
            <v>6.4</v>
          </cell>
          <cell r="G364">
            <v>38.4</v>
          </cell>
          <cell r="H364">
            <v>192</v>
          </cell>
        </row>
        <row r="365">
          <cell r="A365" t="str">
            <v>1.354</v>
          </cell>
          <cell r="B365" t="str">
            <v xml:space="preserve">instalação de pontos de iluminação </v>
          </cell>
          <cell r="C365" t="str">
            <v>ud</v>
          </cell>
          <cell r="D365">
            <v>5</v>
          </cell>
          <cell r="E365">
            <v>90</v>
          </cell>
          <cell r="F365">
            <v>18</v>
          </cell>
          <cell r="G365">
            <v>108</v>
          </cell>
          <cell r="H365">
            <v>540</v>
          </cell>
        </row>
        <row r="366">
          <cell r="A366" t="str">
            <v>1.355</v>
          </cell>
          <cell r="B366" t="str">
            <v>instalação de interruptores</v>
          </cell>
          <cell r="C366" t="str">
            <v>ud</v>
          </cell>
          <cell r="D366">
            <v>3</v>
          </cell>
          <cell r="E366">
            <v>32</v>
          </cell>
          <cell r="F366">
            <v>6.4</v>
          </cell>
          <cell r="G366">
            <v>38.4</v>
          </cell>
          <cell r="H366">
            <v>115.2</v>
          </cell>
        </row>
        <row r="367">
          <cell r="A367" t="str">
            <v>1.356</v>
          </cell>
          <cell r="B367" t="str">
            <v>TOTAL DO GRUPO</v>
          </cell>
          <cell r="G367">
            <v>0</v>
          </cell>
          <cell r="H367">
            <v>0</v>
          </cell>
        </row>
        <row r="368">
          <cell r="A368" t="str">
            <v>1.357</v>
          </cell>
          <cell r="G368">
            <v>0</v>
          </cell>
          <cell r="H368">
            <v>0</v>
          </cell>
        </row>
        <row r="369">
          <cell r="A369" t="str">
            <v>1.358</v>
          </cell>
          <cell r="B369" t="str">
            <v>REVITALIZAÇÃO DA TORRE</v>
          </cell>
          <cell r="G369">
            <v>0</v>
          </cell>
          <cell r="H369">
            <v>0</v>
          </cell>
        </row>
        <row r="370">
          <cell r="A370" t="str">
            <v>1.359</v>
          </cell>
          <cell r="B370" t="str">
            <v>Revestimento</v>
          </cell>
          <cell r="G370">
            <v>0</v>
          </cell>
          <cell r="H370">
            <v>0</v>
          </cell>
        </row>
        <row r="371">
          <cell r="A371" t="str">
            <v>1.360</v>
          </cell>
          <cell r="B371" t="str">
            <v>Substituição do revestimento cerâmico existente nas sacadas por outra de cor mais clara</v>
          </cell>
          <cell r="C371" t="str">
            <v>m²</v>
          </cell>
          <cell r="D371">
            <v>70</v>
          </cell>
          <cell r="E371">
            <v>18.440000000000001</v>
          </cell>
          <cell r="F371">
            <v>17.63</v>
          </cell>
          <cell r="G371">
            <v>36.07</v>
          </cell>
          <cell r="H371">
            <v>2524.9</v>
          </cell>
        </row>
        <row r="372">
          <cell r="A372" t="str">
            <v>1.361</v>
          </cell>
          <cell r="B372" t="str">
            <v>Cobrimento das floreiras sob janelas com placas de granito, com inclinação para fora</v>
          </cell>
          <cell r="C372" t="str">
            <v>m²</v>
          </cell>
          <cell r="D372">
            <v>128.5</v>
          </cell>
          <cell r="E372">
            <v>121.88</v>
          </cell>
          <cell r="F372">
            <v>26.8</v>
          </cell>
          <cell r="G372">
            <v>148.68</v>
          </cell>
          <cell r="H372">
            <v>19105.38</v>
          </cell>
        </row>
        <row r="373">
          <cell r="A373" t="str">
            <v>1.362</v>
          </cell>
          <cell r="B373" t="str">
            <v xml:space="preserve">Fornecimento e colocação de sistema de brise com ângulo fixo, baseado em painel modular 84R, fixado em porta paineis, formando ângulo de 45° de fabricação HUNTER DOUGLAS </v>
          </cell>
          <cell r="C373" t="str">
            <v>m²</v>
          </cell>
          <cell r="D373">
            <v>458.72</v>
          </cell>
          <cell r="E373">
            <v>190.57</v>
          </cell>
          <cell r="F373">
            <v>15</v>
          </cell>
          <cell r="G373">
            <v>205.57</v>
          </cell>
          <cell r="H373">
            <v>94299.07</v>
          </cell>
        </row>
        <row r="374">
          <cell r="A374" t="str">
            <v>1.363</v>
          </cell>
          <cell r="B374" t="str">
            <v>Fornecimento e colocação de tela na parte interna dos brises, para evitar entrada de pássaros</v>
          </cell>
          <cell r="C374" t="str">
            <v>m²</v>
          </cell>
          <cell r="D374">
            <v>458.72</v>
          </cell>
          <cell r="E374">
            <v>3</v>
          </cell>
          <cell r="F374">
            <v>2</v>
          </cell>
          <cell r="G374">
            <v>5</v>
          </cell>
          <cell r="H374">
            <v>2293.6</v>
          </cell>
        </row>
        <row r="375">
          <cell r="A375" t="str">
            <v>1.364</v>
          </cell>
          <cell r="B375" t="str">
            <v xml:space="preserve">Pintura </v>
          </cell>
          <cell r="G375">
            <v>0</v>
          </cell>
          <cell r="H375">
            <v>0</v>
          </cell>
        </row>
        <row r="376">
          <cell r="A376" t="str">
            <v>1.365</v>
          </cell>
          <cell r="B376" t="str">
            <v xml:space="preserve">Apintura externa da Torre deverá obedecer as seguintes etapas: </v>
          </cell>
          <cell r="G376">
            <v>0</v>
          </cell>
          <cell r="H376">
            <v>0</v>
          </cell>
        </row>
        <row r="377">
          <cell r="A377" t="str">
            <v>1.366</v>
          </cell>
          <cell r="B377" t="str">
            <v xml:space="preserve">a - Remoçao de parte do revestimento danificado pelas infiltrações </v>
          </cell>
          <cell r="G377">
            <v>0</v>
          </cell>
          <cell r="H377">
            <v>0</v>
          </cell>
        </row>
        <row r="378">
          <cell r="A378" t="str">
            <v>1.367</v>
          </cell>
          <cell r="B378" t="str">
            <v>b - Recuperação do revestimento danificado com argamassa pronta -uso exterior</v>
          </cell>
          <cell r="E378" t="str">
            <v/>
          </cell>
          <cell r="G378" t="e">
            <v>#VALUE!</v>
          </cell>
          <cell r="H378" t="e">
            <v>#VALUE!</v>
          </cell>
        </row>
        <row r="379">
          <cell r="A379" t="str">
            <v>1.368</v>
          </cell>
          <cell r="B379" t="str">
            <v>c - Reparo das trincas e fissuras com Selatrinca e Igolflex;</v>
          </cell>
          <cell r="G379">
            <v>0</v>
          </cell>
          <cell r="H379">
            <v>0</v>
          </cell>
        </row>
        <row r="380">
          <cell r="A380" t="str">
            <v>1.369</v>
          </cell>
          <cell r="B380" t="str">
            <v>d - Aplicação de textura nos pontos calafetados;</v>
          </cell>
          <cell r="G380">
            <v>0</v>
          </cell>
          <cell r="H380">
            <v>0</v>
          </cell>
        </row>
        <row r="381">
          <cell r="A381" t="str">
            <v>1.370</v>
          </cell>
          <cell r="B381" t="str">
            <v>d - Aplicação uma demão de fundo preparador ou selador acrílico;</v>
          </cell>
          <cell r="G381">
            <v>0</v>
          </cell>
          <cell r="H381">
            <v>0</v>
          </cell>
        </row>
        <row r="382">
          <cell r="A382" t="str">
            <v>1.371</v>
          </cell>
          <cell r="B382" t="str">
            <v>e - Aplicação de silicone nas janelas</v>
          </cell>
          <cell r="G382">
            <v>0</v>
          </cell>
          <cell r="H382">
            <v>0</v>
          </cell>
        </row>
        <row r="383">
          <cell r="A383" t="str">
            <v>1.372</v>
          </cell>
          <cell r="B383" t="str">
            <v>f - Aplicação de duas demãos de latex acrílico como acabamento final;</v>
          </cell>
          <cell r="G383">
            <v>0</v>
          </cell>
          <cell r="H383">
            <v>0</v>
          </cell>
        </row>
        <row r="384">
          <cell r="A384" t="str">
            <v>1.373</v>
          </cell>
          <cell r="B384" t="str">
            <v>g - Limpeza das janelas devido a sujeiras durante os serviços.</v>
          </cell>
          <cell r="C384" t="str">
            <v>m²</v>
          </cell>
          <cell r="D384">
            <v>5024.6499999999996</v>
          </cell>
          <cell r="E384">
            <v>3.35</v>
          </cell>
          <cell r="F384">
            <v>4.5</v>
          </cell>
          <cell r="G384">
            <v>7.85</v>
          </cell>
          <cell r="H384">
            <v>39443.5</v>
          </cell>
        </row>
        <row r="385">
          <cell r="A385" t="str">
            <v>1.374</v>
          </cell>
          <cell r="B385" t="str">
            <v>Pintura do sub-solo com latex acrílica, com retoque de massa corrida, onde for necessário, nas paredes, pilares e tetos</v>
          </cell>
          <cell r="C385" t="str">
            <v>m²</v>
          </cell>
          <cell r="D385">
            <v>1578.41</v>
          </cell>
          <cell r="E385">
            <v>2.06</v>
          </cell>
          <cell r="F385">
            <v>3.42</v>
          </cell>
          <cell r="G385">
            <v>5.48</v>
          </cell>
          <cell r="H385">
            <v>8649.68</v>
          </cell>
        </row>
        <row r="386">
          <cell r="A386" t="str">
            <v>1.375</v>
          </cell>
          <cell r="B386" t="str">
            <v>Pintura das paredes das rampas de entrada de veículos com latex acrílica, com retoque de textura, onde for necessário.</v>
          </cell>
          <cell r="C386" t="str">
            <v>m²</v>
          </cell>
          <cell r="D386">
            <v>36</v>
          </cell>
          <cell r="E386">
            <v>2.06</v>
          </cell>
          <cell r="F386">
            <v>3.42</v>
          </cell>
          <cell r="G386">
            <v>5.48</v>
          </cell>
          <cell r="H386">
            <v>197.28</v>
          </cell>
        </row>
        <row r="387">
          <cell r="A387" t="str">
            <v>1.376</v>
          </cell>
          <cell r="B387" t="str">
            <v>TOTAL DO GRUPO</v>
          </cell>
          <cell r="G387">
            <v>0</v>
          </cell>
          <cell r="H387">
            <v>0</v>
          </cell>
        </row>
        <row r="388">
          <cell r="A388" t="str">
            <v>1.377</v>
          </cell>
          <cell r="G388">
            <v>0</v>
          </cell>
          <cell r="H388">
            <v>0</v>
          </cell>
        </row>
        <row r="389">
          <cell r="A389" t="str">
            <v>1.378</v>
          </cell>
          <cell r="B389" t="str">
            <v>REVITALIZAÇÃO - ÁREA EXTERNA AO REDOR DO PRÉDIO / RAMPA DE ACESSO A PISCINA</v>
          </cell>
          <cell r="G389">
            <v>0</v>
          </cell>
          <cell r="H389">
            <v>0</v>
          </cell>
        </row>
        <row r="390">
          <cell r="A390" t="str">
            <v>1.379</v>
          </cell>
          <cell r="G390">
            <v>0</v>
          </cell>
          <cell r="H390">
            <v>0</v>
          </cell>
        </row>
        <row r="391">
          <cell r="A391" t="str">
            <v>1.380</v>
          </cell>
          <cell r="B391" t="str">
            <v xml:space="preserve"> Pintura de muros obedecendo o mesmo processo da torre</v>
          </cell>
          <cell r="C391" t="str">
            <v>m2</v>
          </cell>
          <cell r="D391">
            <v>160</v>
          </cell>
          <cell r="E391">
            <v>3.35</v>
          </cell>
          <cell r="F391">
            <v>4.5</v>
          </cell>
          <cell r="G391">
            <v>7.85</v>
          </cell>
          <cell r="H391">
            <v>1256</v>
          </cell>
        </row>
        <row r="392">
          <cell r="A392" t="str">
            <v>1.381</v>
          </cell>
          <cell r="B392" t="str">
            <v xml:space="preserve">Demolição de Floreiras </v>
          </cell>
          <cell r="C392" t="str">
            <v>m2</v>
          </cell>
          <cell r="D392">
            <v>42.16</v>
          </cell>
          <cell r="F392">
            <v>2.5499999999999998</v>
          </cell>
          <cell r="G392">
            <v>2.5499999999999998</v>
          </cell>
          <cell r="H392">
            <v>107.5</v>
          </cell>
        </row>
        <row r="393">
          <cell r="A393" t="str">
            <v>1.382</v>
          </cell>
          <cell r="B393" t="str">
            <v>Demolição de pergolado na área próxima da piscina</v>
          </cell>
          <cell r="C393" t="str">
            <v>m2</v>
          </cell>
          <cell r="D393">
            <v>7.28</v>
          </cell>
          <cell r="F393">
            <v>5.69</v>
          </cell>
          <cell r="G393">
            <v>5.69</v>
          </cell>
          <cell r="H393">
            <v>41.42</v>
          </cell>
        </row>
        <row r="394">
          <cell r="A394" t="str">
            <v>1.383</v>
          </cell>
          <cell r="B394" t="str">
            <v>Rampa para pedestre com inclinação de 6,5%, em concreto, conforme projeto, inclusive revestimento cerâmico</v>
          </cell>
          <cell r="C394" t="str">
            <v>m²</v>
          </cell>
          <cell r="D394">
            <v>20.440000000000001</v>
          </cell>
          <cell r="E394">
            <v>221.53</v>
          </cell>
          <cell r="F394">
            <v>114.84</v>
          </cell>
          <cell r="G394">
            <v>336.37</v>
          </cell>
          <cell r="H394">
            <v>6875.4</v>
          </cell>
        </row>
        <row r="395">
          <cell r="A395" t="str">
            <v>1.384</v>
          </cell>
          <cell r="B395" t="str">
            <v>Remanejamento de parte do guarda corpo para o patamar de chegada da rampa</v>
          </cell>
          <cell r="C395" t="str">
            <v>ml</v>
          </cell>
          <cell r="D395">
            <v>1.6</v>
          </cell>
          <cell r="F395">
            <v>2.11</v>
          </cell>
          <cell r="G395">
            <v>2.11</v>
          </cell>
          <cell r="H395">
            <v>3.37</v>
          </cell>
        </row>
        <row r="396">
          <cell r="A396" t="str">
            <v>1.385</v>
          </cell>
          <cell r="B396" t="str">
            <v>Execução de guarda corpo conforme o existente</v>
          </cell>
          <cell r="C396" t="str">
            <v>ml</v>
          </cell>
          <cell r="D396">
            <v>1</v>
          </cell>
          <cell r="E396">
            <v>450</v>
          </cell>
          <cell r="G396">
            <v>450</v>
          </cell>
          <cell r="H396">
            <v>450</v>
          </cell>
        </row>
        <row r="397">
          <cell r="A397" t="str">
            <v>1.386</v>
          </cell>
          <cell r="B397" t="str">
            <v>Execução de Floreiras conforme projeto</v>
          </cell>
          <cell r="C397" t="str">
            <v>ml</v>
          </cell>
          <cell r="D397">
            <v>50.71</v>
          </cell>
          <cell r="E397">
            <v>6.58</v>
          </cell>
          <cell r="F397">
            <v>6.09</v>
          </cell>
          <cell r="G397">
            <v>12.67</v>
          </cell>
          <cell r="H397">
            <v>642.49</v>
          </cell>
        </row>
        <row r="398">
          <cell r="A398" t="str">
            <v>1.387</v>
          </cell>
          <cell r="B398" t="str">
            <v>Limpeza geral do revestimento em pedra pirinópolis com reparos no rejuntamento, substituição de pedras danificada e posterior inpermeabilização</v>
          </cell>
          <cell r="C398" t="str">
            <v>m2</v>
          </cell>
          <cell r="D398">
            <v>715.86</v>
          </cell>
          <cell r="E398">
            <v>2</v>
          </cell>
          <cell r="F398">
            <v>4</v>
          </cell>
          <cell r="G398">
            <v>6</v>
          </cell>
          <cell r="H398">
            <v>4295.16</v>
          </cell>
        </row>
        <row r="399">
          <cell r="A399" t="str">
            <v>1.388</v>
          </cell>
          <cell r="B399" t="str">
            <v>Remoção de entulhos, inclusive carga manual em caçambas</v>
          </cell>
          <cell r="C399" t="str">
            <v>m³</v>
          </cell>
          <cell r="D399">
            <v>30</v>
          </cell>
          <cell r="E399">
            <v>12</v>
          </cell>
          <cell r="F399">
            <v>2.2200000000000002</v>
          </cell>
          <cell r="G399">
            <v>14.22</v>
          </cell>
          <cell r="H399">
            <v>426.6</v>
          </cell>
        </row>
      </sheetData>
      <sheetData sheetId="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olum"/>
      <sheetName val="Plan2"/>
      <sheetName val="Plan3"/>
      <sheetName val="cobertura quadra"/>
      <sheetName val="CRON REF"/>
      <sheetName val="cobertura_quadra"/>
      <sheetName val="CRON_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Usuario" id="{495AC02F-2F89-47CC-9588-340B63E85CDA}" userId="Usuario" providerId="None"/>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58" dT="2022-06-03T02:26:02.76" personId="{495AC02F-2F89-47CC-9588-340B63E85CDA}" id="{ABEDE665-9B07-43C3-9E31-CA785CDC5A6F}">
    <text>ÁREA DE PISO DAS PASSARELAS+ÁREA DE PISO DOS DEGRAUS DAS ESCADAS</text>
  </threadedComment>
  <threadedComment ref="F59" dT="2022-06-03T02:25:18.77" personId="{495AC02F-2F89-47CC-9588-340B63E85CDA}" id="{59713731-B638-4CE1-847B-0AEBF3CD83BC}">
    <text>PERÍMETRO DAS PASSARELAS+PERIMETRO DOS DEGRAUS</text>
  </threadedComment>
  <threadedComment ref="F60" dT="2022-06-03T03:04:15.57" personId="{495AC02F-2F89-47CC-9588-340B63E85CDA}" id="{00E52A51-1D42-4B08-8F36-5FC0A37CE282}">
    <text>13,5KG/M - PERFIL U 250X4MM
8 KG/M - PERFIL U 200X3MM
8,4 KG/M - CANTONEIRA 70X70X8MM
9,0KG/M - CX DUPLA SOLDADA</text>
  </threadedComment>
  <threadedComment ref="F64" dT="2022-06-03T02:50:21.72" personId="{495AC02F-2F89-47CC-9588-340B63E85CDA}" id="{834DD140-0419-4C94-A1C9-15D76E380407}">
    <text>50 VÉRTICES DO PERFIL U 250X4MM, (0,5M DE SOLDA)
+
150 CORDÕES DE SOLDA NO PERFIL U 200X3MM (0,4M)</text>
  </threadedComment>
  <threadedComment ref="F64" dT="2022-06-03T02:52:32.99" personId="{495AC02F-2F89-47CC-9588-340B63E85CDA}" id="{4EA49B5F-5E53-4E56-B322-C043520B601D}" parentId="{834DD140-0419-4C94-A1C9-15D76E380407}">
    <text>+150 CANTONEIRAS DE TRAVAMENTO COM CORDÃO DE SOLDA DE (2*(0,07+0,07))</text>
  </threadedComment>
  <threadedComment ref="F64" dT="2022-06-03T03:06:48.71" personId="{495AC02F-2F89-47CC-9588-340B63E85CDA}" id="{E3E6A416-7C44-490E-9239-DA9C73FA86D6}" parentId="{834DD140-0419-4C94-A1C9-15D76E380407}">
    <text>+30M DE SOLDA EM CX DUPLA SOLDADE</text>
  </threadedComment>
  <threadedComment ref="F64" dT="2022-06-03T03:08:18.79" personId="{495AC02F-2F89-47CC-9588-340B63E85CDA}" id="{B57242E5-D322-442E-93F3-ED3B430BDBC1}" parentId="{834DD140-0419-4C94-A1C9-15D76E380407}">
    <text>+50 DEGRAUS SOLDADOS COM BORDA TOTAL DE 0,5M = 25M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2060"/>
  </sheetPr>
  <dimension ref="A1:J34"/>
  <sheetViews>
    <sheetView view="pageBreakPreview" topLeftCell="A10" zoomScaleSheetLayoutView="100" workbookViewId="0">
      <selection activeCell="A32" sqref="A2:D32"/>
    </sheetView>
  </sheetViews>
  <sheetFormatPr defaultColWidth="9.140625" defaultRowHeight="12.75"/>
  <cols>
    <col min="1" max="1" width="8" style="168" customWidth="1"/>
    <col min="2" max="2" width="56.5703125" style="168" customWidth="1"/>
    <col min="3" max="3" width="19.140625" style="168" customWidth="1"/>
    <col min="4" max="4" width="14.42578125" style="168" customWidth="1"/>
    <col min="5" max="6" width="9.140625" style="168"/>
    <col min="7" max="7" width="14.28515625" style="168" customWidth="1"/>
    <col min="8" max="16384" width="9.140625" style="168"/>
  </cols>
  <sheetData>
    <row r="1" spans="1:7" s="165" customFormat="1" ht="15">
      <c r="A1" s="432" t="str">
        <f>ORÇAMENTO!A1</f>
        <v>SERVIÇO PÚBLICO</v>
      </c>
      <c r="B1" s="433"/>
      <c r="C1" s="433"/>
      <c r="D1" s="434"/>
    </row>
    <row r="2" spans="1:7" s="165" customFormat="1" ht="18" customHeight="1">
      <c r="A2" s="435" t="str">
        <f>ORÇAMENTO!A2</f>
        <v>ESTADO DE MATO GROSSO</v>
      </c>
      <c r="B2" s="436"/>
      <c r="C2" s="436"/>
      <c r="D2" s="437"/>
    </row>
    <row r="3" spans="1:7" s="165" customFormat="1" ht="18" customHeight="1">
      <c r="A3" s="438" t="str">
        <f>ORÇAMENTO!A3</f>
        <v>PREFEITURA MUNICIPAL DE APIACÁS</v>
      </c>
      <c r="B3" s="439"/>
      <c r="C3" s="439"/>
      <c r="D3" s="440"/>
    </row>
    <row r="4" spans="1:7" s="165" customFormat="1" ht="18" customHeight="1">
      <c r="A4" s="450"/>
      <c r="B4" s="451"/>
      <c r="C4" s="451"/>
      <c r="D4" s="452"/>
    </row>
    <row r="5" spans="1:7" s="165" customFormat="1" ht="30" customHeight="1">
      <c r="A5" s="441" t="str">
        <f>ORÇAMENTO!A5</f>
        <v>OBRA: CONSTRUÇÃO DE ESTAÇÃO DE TRATAMENTO DE ÁGUA COM CAPACIDADE PARA 30 l/s</v>
      </c>
      <c r="B5" s="442"/>
      <c r="C5" s="442"/>
      <c r="D5" s="443"/>
    </row>
    <row r="6" spans="1:7" s="165" customFormat="1" ht="18" customHeight="1">
      <c r="A6" s="441" t="str">
        <f>ORÇAMENTO!A6</f>
        <v>LOCAL: RUA DOS CRAVOS, Nº300, BAIRRO PRIMAVERA, APIACÁS - MT</v>
      </c>
      <c r="B6" s="442"/>
      <c r="C6" s="442"/>
      <c r="D6" s="443"/>
    </row>
    <row r="7" spans="1:7" s="165" customFormat="1" ht="18" customHeight="1">
      <c r="A7" s="441" t="str">
        <f>ORÇAMENTO!A7</f>
        <v>DATA: JUNHO/2022</v>
      </c>
      <c r="B7" s="442"/>
      <c r="C7" s="442"/>
      <c r="D7" s="443"/>
    </row>
    <row r="8" spans="1:7" s="165" customFormat="1" ht="15.75">
      <c r="A8" s="441" t="str">
        <f>ORÇAMENTO!A8</f>
        <v>RESPONSÁVEL TÉCNICO: JOÃO ANTONIO POSSANI OINASKI - CREA - MT 024785</v>
      </c>
      <c r="B8" s="442"/>
      <c r="C8" s="442"/>
      <c r="D8" s="443"/>
    </row>
    <row r="9" spans="1:7" s="165" customFormat="1" ht="18" customHeight="1">
      <c r="A9" s="441" t="str">
        <f>ORÇAMENTO!A12</f>
        <v>TABELA SINAPI ABRIL_2022 DESONERADO</v>
      </c>
      <c r="B9" s="442"/>
      <c r="C9" s="442"/>
      <c r="D9" s="443"/>
    </row>
    <row r="10" spans="1:7" s="165" customFormat="1" ht="18.75" thickBot="1">
      <c r="A10" s="447"/>
      <c r="B10" s="448"/>
      <c r="C10" s="448"/>
      <c r="D10" s="449"/>
    </row>
    <row r="11" spans="1:7" s="165" customFormat="1" ht="20.100000000000001" customHeight="1" thickBot="1">
      <c r="A11" s="444" t="s">
        <v>42</v>
      </c>
      <c r="B11" s="445"/>
      <c r="C11" s="445"/>
      <c r="D11" s="446"/>
    </row>
    <row r="12" spans="1:7" ht="18.75" customHeight="1" thickBot="1">
      <c r="A12" s="453" t="str">
        <f>ORÇAMENTO!A11</f>
        <v xml:space="preserve">B.D.I. = </v>
      </c>
      <c r="B12" s="454"/>
      <c r="C12" s="454"/>
      <c r="D12" s="166">
        <f>ORÇAMENTO!I11</f>
        <v>0.20349999999999999</v>
      </c>
      <c r="E12" s="167"/>
    </row>
    <row r="13" spans="1:7" ht="12.75" customHeight="1">
      <c r="A13" s="457" t="s">
        <v>3</v>
      </c>
      <c r="B13" s="459" t="s">
        <v>52</v>
      </c>
      <c r="C13" s="461" t="s">
        <v>77</v>
      </c>
      <c r="D13" s="463" t="s">
        <v>78</v>
      </c>
    </row>
    <row r="14" spans="1:7" ht="13.5" customHeight="1" thickBot="1">
      <c r="A14" s="458"/>
      <c r="B14" s="460"/>
      <c r="C14" s="462"/>
      <c r="D14" s="464"/>
    </row>
    <row r="15" spans="1:7" ht="30" customHeight="1" thickBot="1">
      <c r="A15" s="169" t="str">
        <f>CRONOGRAMA!A16</f>
        <v>1.0</v>
      </c>
      <c r="B15" s="170" t="str">
        <f>CRONOGRAMA!B16</f>
        <v>CONSTRUÇÃO DE ESTAÇÃO DE TRATAMENTO DE ÁGUA NO MUNICÍPIO DE APIACÁS - MT</v>
      </c>
      <c r="C15" s="171"/>
      <c r="D15" s="172"/>
      <c r="E15" s="173"/>
      <c r="G15" s="174"/>
    </row>
    <row r="16" spans="1:7" ht="15">
      <c r="A16" s="175" t="str">
        <f>CRONOGRAMA!A17</f>
        <v>1.1</v>
      </c>
      <c r="B16" s="176" t="str">
        <f>CRONOGRAMA!B17</f>
        <v>INSTALAÇÃO DO CANTEIRO DE OBRA</v>
      </c>
      <c r="C16" s="177">
        <f>CRONOGRAMA!C17</f>
        <v>346547.19</v>
      </c>
      <c r="D16" s="178">
        <f t="shared" ref="D16:D23" si="0">(C16/$C$25)</f>
        <v>0.12860512154687159</v>
      </c>
      <c r="E16" s="173"/>
    </row>
    <row r="17" spans="1:10" ht="15">
      <c r="A17" s="272" t="str">
        <f>CRONOGRAMA!A18</f>
        <v>1.2</v>
      </c>
      <c r="B17" s="273" t="str">
        <f>CRONOGRAMA!B18</f>
        <v xml:space="preserve">FUNDAÇÃO </v>
      </c>
      <c r="C17" s="177">
        <f>CRONOGRAMA!C18</f>
        <v>116128.90000000001</v>
      </c>
      <c r="D17" s="178">
        <f t="shared" si="0"/>
        <v>4.3095923818064999E-2</v>
      </c>
      <c r="E17" s="173"/>
    </row>
    <row r="18" spans="1:10" ht="30">
      <c r="A18" s="175" t="str">
        <f>CRONOGRAMA!A19</f>
        <v>1.3</v>
      </c>
      <c r="B18" s="176" t="str">
        <f>CRONOGRAMA!B19</f>
        <v>ESTRUTURA METÁLICA (PAREDES, TRAVAMENTOS E PASSARELAS)</v>
      </c>
      <c r="C18" s="177">
        <f>CRONOGRAMA!C19</f>
        <v>1420468.96</v>
      </c>
      <c r="D18" s="178">
        <f t="shared" si="0"/>
        <v>0.52714201276414407</v>
      </c>
      <c r="E18" s="173"/>
    </row>
    <row r="19" spans="1:10" ht="15">
      <c r="A19" s="175" t="str">
        <f>CRONOGRAMA!A20</f>
        <v>1.4</v>
      </c>
      <c r="B19" s="176" t="str">
        <f>CRONOGRAMA!B20</f>
        <v>ALVENARIA E PISO</v>
      </c>
      <c r="C19" s="177">
        <f>CRONOGRAMA!C20</f>
        <v>17312.62</v>
      </c>
      <c r="D19" s="178">
        <f t="shared" si="0"/>
        <v>6.4247861868243685E-3</v>
      </c>
      <c r="E19" s="173"/>
    </row>
    <row r="20" spans="1:10" ht="15">
      <c r="A20" s="175" t="str">
        <f>CRONOGRAMA!A21</f>
        <v>1.5</v>
      </c>
      <c r="B20" s="176" t="str">
        <f>CRONOGRAMA!B21</f>
        <v>TUBULAÇÕES</v>
      </c>
      <c r="C20" s="177">
        <f>CRONOGRAMA!C21</f>
        <v>158485.45000000004</v>
      </c>
      <c r="D20" s="178">
        <f t="shared" si="0"/>
        <v>5.8814617889877116E-2</v>
      </c>
      <c r="E20" s="173"/>
    </row>
    <row r="21" spans="1:10" ht="15">
      <c r="A21" s="175" t="str">
        <f>CRONOGRAMA!A22</f>
        <v>1.6</v>
      </c>
      <c r="B21" s="176" t="str">
        <f>CRONOGRAMA!B22</f>
        <v>CONEXÕES E VALVULAS</v>
      </c>
      <c r="C21" s="177">
        <f>CRONOGRAMA!C22</f>
        <v>188592.38999999998</v>
      </c>
      <c r="D21" s="178">
        <f t="shared" si="0"/>
        <v>6.9987430106603979E-2</v>
      </c>
      <c r="E21" s="173"/>
    </row>
    <row r="22" spans="1:10" ht="30">
      <c r="A22" s="175" t="str">
        <f>CRONOGRAMA!A23</f>
        <v>1.7</v>
      </c>
      <c r="B22" s="176" t="str">
        <f>CRONOGRAMA!B23</f>
        <v>MATERIAIS AUXILIARES PARA TRATAMENTO DE ÁGUA</v>
      </c>
      <c r="C22" s="177">
        <f>CRONOGRAMA!C23</f>
        <v>218864.6</v>
      </c>
      <c r="D22" s="178">
        <f t="shared" si="0"/>
        <v>8.1221574716296013E-2</v>
      </c>
      <c r="E22" s="173"/>
    </row>
    <row r="23" spans="1:10" ht="15">
      <c r="A23" s="175" t="str">
        <f>CRONOGRAMA!A24</f>
        <v>1.8</v>
      </c>
      <c r="B23" s="176" t="str">
        <f>CRONOGRAMA!B24</f>
        <v>PINTURA</v>
      </c>
      <c r="C23" s="177">
        <f>CRONOGRAMA!C24</f>
        <v>228260.77000000002</v>
      </c>
      <c r="D23" s="178">
        <f t="shared" si="0"/>
        <v>8.470853297131771E-2</v>
      </c>
      <c r="E23" s="173"/>
    </row>
    <row r="25" spans="1:10" ht="15">
      <c r="A25" s="465" t="s">
        <v>79</v>
      </c>
      <c r="B25" s="466"/>
      <c r="C25" s="179">
        <f>SUM(C16:C23)</f>
        <v>2694660.8800000004</v>
      </c>
      <c r="D25" s="180">
        <f>SUM(D16:D23)</f>
        <v>0.99999999999999989</v>
      </c>
    </row>
    <row r="29" spans="1:10">
      <c r="A29" s="455" t="s">
        <v>54</v>
      </c>
      <c r="B29" s="455"/>
      <c r="C29" s="455"/>
      <c r="D29" s="455"/>
      <c r="E29" s="388"/>
      <c r="F29" s="388"/>
      <c r="G29" s="388"/>
      <c r="H29" s="388"/>
      <c r="I29" s="388"/>
      <c r="J29" s="388"/>
    </row>
    <row r="30" spans="1:10" ht="13.9" customHeight="1">
      <c r="A30" s="456" t="s">
        <v>367</v>
      </c>
      <c r="B30" s="456"/>
      <c r="C30" s="456"/>
      <c r="D30" s="456"/>
      <c r="E30" s="387"/>
      <c r="F30" s="387"/>
      <c r="G30" s="387"/>
      <c r="H30" s="387"/>
      <c r="I30" s="387"/>
      <c r="J30" s="387"/>
    </row>
    <row r="31" spans="1:10" ht="13.9" customHeight="1">
      <c r="A31" s="456" t="s">
        <v>368</v>
      </c>
      <c r="B31" s="456"/>
      <c r="C31" s="456"/>
      <c r="D31" s="456"/>
      <c r="E31" s="387"/>
      <c r="F31" s="387"/>
      <c r="G31" s="387"/>
      <c r="H31" s="387"/>
      <c r="I31" s="387"/>
      <c r="J31" s="387"/>
    </row>
    <row r="32" spans="1:10" ht="13.9" customHeight="1">
      <c r="A32" s="456" t="s">
        <v>369</v>
      </c>
      <c r="B32" s="456"/>
      <c r="C32" s="456"/>
      <c r="D32" s="456"/>
      <c r="E32" s="387"/>
      <c r="F32" s="387"/>
      <c r="G32" s="387"/>
      <c r="H32" s="387"/>
      <c r="I32" s="387"/>
      <c r="J32" s="387"/>
    </row>
    <row r="33" spans="3:3" ht="13.9" customHeight="1"/>
    <row r="34" spans="3:3">
      <c r="C34" s="181">
        <f>ORÇAMENTO!I136-RESUMO!C25</f>
        <v>0</v>
      </c>
    </row>
  </sheetData>
  <mergeCells count="21">
    <mergeCell ref="A12:C12"/>
    <mergeCell ref="A29:D29"/>
    <mergeCell ref="A30:D30"/>
    <mergeCell ref="A31:D31"/>
    <mergeCell ref="A32:D32"/>
    <mergeCell ref="A13:A14"/>
    <mergeCell ref="B13:B14"/>
    <mergeCell ref="C13:C14"/>
    <mergeCell ref="D13:D14"/>
    <mergeCell ref="A25:B25"/>
    <mergeCell ref="A1:D1"/>
    <mergeCell ref="A2:D2"/>
    <mergeCell ref="A3:D3"/>
    <mergeCell ref="A5:D5"/>
    <mergeCell ref="A11:D11"/>
    <mergeCell ref="A6:D6"/>
    <mergeCell ref="A9:D9"/>
    <mergeCell ref="A10:D10"/>
    <mergeCell ref="A7:D7"/>
    <mergeCell ref="A8:D8"/>
    <mergeCell ref="A4:D4"/>
  </mergeCells>
  <printOptions horizontalCentered="1"/>
  <pageMargins left="0.78740157480314965" right="0.39370078740157483" top="0.78740157480314965" bottom="0.59055118110236227" header="0.31496062992125984" footer="0.31496062992125984"/>
  <pageSetup paperSize="9" scale="89" orientation="portrait" r:id="rId1"/>
  <headerFooter>
    <oddFooter>Página &amp;P de &amp;N</oddFooter>
  </headerFooter>
</worksheet>
</file>

<file path=xl/worksheets/sheet2.xml><?xml version="1.0" encoding="utf-8"?>
<worksheet xmlns="http://schemas.openxmlformats.org/spreadsheetml/2006/main" xmlns:r="http://schemas.openxmlformats.org/officeDocument/2006/relationships">
  <sheetPr codeName="Plan4">
    <tabColor rgb="FF002060"/>
  </sheetPr>
  <dimension ref="A1:M144"/>
  <sheetViews>
    <sheetView showZeros="0" tabSelected="1" view="pageBreakPreview" topLeftCell="A25" zoomScale="70" zoomScaleNormal="80" zoomScaleSheetLayoutView="70" workbookViewId="0">
      <selection activeCell="I136" sqref="I136"/>
    </sheetView>
  </sheetViews>
  <sheetFormatPr defaultColWidth="9.140625" defaultRowHeight="15"/>
  <cols>
    <col min="1" max="1" width="11" style="146" customWidth="1"/>
    <col min="2" max="2" width="15.140625" style="147" customWidth="1"/>
    <col min="3" max="3" width="11.140625" style="335" bestFit="1" customWidth="1"/>
    <col min="4" max="4" width="179" style="148" bestFit="1" customWidth="1"/>
    <col min="5" max="5" width="6.7109375" style="146" bestFit="1" customWidth="1"/>
    <col min="6" max="6" width="11.28515625" style="149" customWidth="1"/>
    <col min="7" max="7" width="14.140625" style="150" bestFit="1" customWidth="1"/>
    <col min="8" max="8" width="16.140625" style="150" customWidth="1"/>
    <col min="9" max="9" width="22.5703125" style="149" customWidth="1"/>
    <col min="10" max="10" width="15.5703125" style="99" customWidth="1"/>
    <col min="11" max="11" width="14.140625" style="100" customWidth="1"/>
    <col min="12" max="12" width="19.42578125" style="101" customWidth="1"/>
    <col min="13" max="13" width="19" style="101" customWidth="1"/>
    <col min="14" max="14" width="23.5703125" style="101" customWidth="1"/>
    <col min="15" max="15" width="9.140625" style="101"/>
    <col min="16" max="16" width="5.28515625" style="101" customWidth="1"/>
    <col min="17" max="19" width="9.140625" style="101"/>
    <col min="20" max="20" width="11" style="101" customWidth="1"/>
    <col min="21" max="16384" width="9.140625" style="101"/>
  </cols>
  <sheetData>
    <row r="1" spans="1:13">
      <c r="A1" s="432" t="s">
        <v>82</v>
      </c>
      <c r="B1" s="433"/>
      <c r="C1" s="433"/>
      <c r="D1" s="433"/>
      <c r="E1" s="433"/>
      <c r="F1" s="433"/>
      <c r="G1" s="433"/>
      <c r="H1" s="433"/>
      <c r="I1" s="434"/>
    </row>
    <row r="2" spans="1:13">
      <c r="A2" s="435" t="s">
        <v>83</v>
      </c>
      <c r="B2" s="436"/>
      <c r="C2" s="436"/>
      <c r="D2" s="436"/>
      <c r="E2" s="436"/>
      <c r="F2" s="436"/>
      <c r="G2" s="436"/>
      <c r="H2" s="436"/>
      <c r="I2" s="437"/>
    </row>
    <row r="3" spans="1:13">
      <c r="A3" s="435" t="s">
        <v>212</v>
      </c>
      <c r="B3" s="436"/>
      <c r="C3" s="436"/>
      <c r="D3" s="436"/>
      <c r="E3" s="436"/>
      <c r="F3" s="436"/>
      <c r="G3" s="436"/>
      <c r="H3" s="436"/>
      <c r="I3" s="437"/>
    </row>
    <row r="4" spans="1:13">
      <c r="A4" s="161"/>
      <c r="B4" s="162"/>
      <c r="C4" s="342"/>
      <c r="D4" s="162"/>
      <c r="E4" s="162"/>
      <c r="F4" s="162"/>
      <c r="G4" s="162"/>
      <c r="H4" s="162"/>
      <c r="I4" s="163"/>
    </row>
    <row r="5" spans="1:13" s="104" customFormat="1" ht="20.100000000000001" customHeight="1">
      <c r="A5" s="481" t="s">
        <v>213</v>
      </c>
      <c r="B5" s="482"/>
      <c r="C5" s="482"/>
      <c r="D5" s="482"/>
      <c r="E5" s="482"/>
      <c r="F5" s="482"/>
      <c r="G5" s="482"/>
      <c r="H5" s="482"/>
      <c r="I5" s="483"/>
      <c r="J5" s="102"/>
      <c r="K5" s="103"/>
    </row>
    <row r="6" spans="1:13" s="104" customFormat="1" ht="20.100000000000001" customHeight="1">
      <c r="A6" s="481" t="s">
        <v>214</v>
      </c>
      <c r="B6" s="482"/>
      <c r="C6" s="482"/>
      <c r="D6" s="482"/>
      <c r="E6" s="482"/>
      <c r="F6" s="482"/>
      <c r="G6" s="482"/>
      <c r="H6" s="482"/>
      <c r="I6" s="483"/>
      <c r="J6" s="102"/>
      <c r="K6" s="103"/>
    </row>
    <row r="7" spans="1:13" s="104" customFormat="1" ht="18" customHeight="1">
      <c r="A7" s="481" t="s">
        <v>306</v>
      </c>
      <c r="B7" s="482"/>
      <c r="C7" s="482"/>
      <c r="D7" s="482"/>
      <c r="E7" s="482"/>
      <c r="F7" s="482"/>
      <c r="G7" s="482"/>
      <c r="H7" s="482"/>
      <c r="I7" s="483"/>
      <c r="J7" s="102"/>
      <c r="K7" s="103"/>
    </row>
    <row r="8" spans="1:13" s="104" customFormat="1" ht="18" customHeight="1">
      <c r="A8" s="481" t="s">
        <v>215</v>
      </c>
      <c r="B8" s="482"/>
      <c r="C8" s="482"/>
      <c r="D8" s="482"/>
      <c r="E8" s="482"/>
      <c r="F8" s="482"/>
      <c r="G8" s="482"/>
      <c r="H8" s="482"/>
      <c r="I8" s="483"/>
      <c r="J8" s="102"/>
      <c r="K8" s="103"/>
    </row>
    <row r="9" spans="1:13" s="104" customFormat="1" ht="15" customHeight="1" thickBot="1">
      <c r="A9" s="213"/>
      <c r="B9" s="145"/>
      <c r="C9" s="343"/>
      <c r="D9" s="145"/>
      <c r="E9" s="145"/>
      <c r="F9" s="145"/>
      <c r="G9" s="145"/>
      <c r="H9" s="145"/>
      <c r="I9" s="214"/>
      <c r="J9" s="102"/>
      <c r="K9" s="103"/>
    </row>
    <row r="10" spans="1:13" s="107" customFormat="1" ht="20.100000000000001" customHeight="1" thickBot="1">
      <c r="A10" s="484" t="s">
        <v>10</v>
      </c>
      <c r="B10" s="485"/>
      <c r="C10" s="485"/>
      <c r="D10" s="485"/>
      <c r="E10" s="485"/>
      <c r="F10" s="485"/>
      <c r="G10" s="485"/>
      <c r="H10" s="485"/>
      <c r="I10" s="486"/>
      <c r="J10" s="105"/>
      <c r="K10" s="106"/>
    </row>
    <row r="11" spans="1:13" s="107" customFormat="1" ht="18.75" customHeight="1" thickBot="1">
      <c r="A11" s="487" t="s">
        <v>12</v>
      </c>
      <c r="B11" s="488"/>
      <c r="C11" s="488"/>
      <c r="D11" s="488"/>
      <c r="E11" s="488"/>
      <c r="F11" s="488"/>
      <c r="G11" s="488"/>
      <c r="H11" s="488"/>
      <c r="I11" s="108">
        <v>0.20349999999999999</v>
      </c>
      <c r="J11" s="105"/>
      <c r="K11" s="100"/>
      <c r="L11" s="109"/>
      <c r="M11" s="109"/>
    </row>
    <row r="12" spans="1:13" s="107" customFormat="1" ht="20.100000000000001" customHeight="1" thickBot="1">
      <c r="A12" s="489" t="s">
        <v>216</v>
      </c>
      <c r="B12" s="490"/>
      <c r="C12" s="490"/>
      <c r="D12" s="490"/>
      <c r="E12" s="490"/>
      <c r="F12" s="490"/>
      <c r="G12" s="490"/>
      <c r="H12" s="490"/>
      <c r="I12" s="491"/>
      <c r="J12" s="105"/>
      <c r="K12" s="100"/>
      <c r="L12" s="109"/>
      <c r="M12" s="109"/>
    </row>
    <row r="13" spans="1:13" s="107" customFormat="1" ht="45.75" thickBot="1">
      <c r="A13" s="110" t="s">
        <v>3</v>
      </c>
      <c r="B13" s="111" t="s">
        <v>5</v>
      </c>
      <c r="C13" s="112" t="s">
        <v>0</v>
      </c>
      <c r="D13" s="113" t="s">
        <v>6</v>
      </c>
      <c r="E13" s="112" t="s">
        <v>7</v>
      </c>
      <c r="F13" s="114" t="s">
        <v>8</v>
      </c>
      <c r="G13" s="314" t="s">
        <v>219</v>
      </c>
      <c r="H13" s="115" t="s">
        <v>11</v>
      </c>
      <c r="I13" s="116" t="s">
        <v>9</v>
      </c>
      <c r="J13" s="105"/>
      <c r="K13" s="117"/>
      <c r="L13" s="109"/>
      <c r="M13" s="109"/>
    </row>
    <row r="14" spans="1:13" s="120" customFormat="1" ht="12.75" customHeight="1">
      <c r="A14" s="492"/>
      <c r="B14" s="493"/>
      <c r="C14" s="493"/>
      <c r="D14" s="493"/>
      <c r="E14" s="493"/>
      <c r="F14" s="493"/>
      <c r="G14" s="493"/>
      <c r="H14" s="493"/>
      <c r="I14" s="494"/>
      <c r="J14" s="118"/>
      <c r="K14" s="119"/>
    </row>
    <row r="15" spans="1:13" s="120" customFormat="1" ht="7.15" customHeight="1" thickBot="1">
      <c r="A15" s="121"/>
      <c r="B15" s="122"/>
      <c r="C15" s="122"/>
      <c r="D15" s="122"/>
      <c r="E15" s="122"/>
      <c r="F15" s="122"/>
      <c r="G15" s="122"/>
      <c r="H15" s="122"/>
      <c r="I15" s="123"/>
      <c r="J15" s="118"/>
      <c r="K15" s="119"/>
    </row>
    <row r="16" spans="1:13" ht="24.95" customHeight="1" thickBot="1">
      <c r="A16" s="124" t="s">
        <v>55</v>
      </c>
      <c r="B16" s="125"/>
      <c r="C16" s="344"/>
      <c r="D16" s="211" t="s">
        <v>305</v>
      </c>
      <c r="E16" s="125"/>
      <c r="F16" s="125"/>
      <c r="G16" s="125"/>
      <c r="H16" s="125"/>
      <c r="I16" s="126"/>
      <c r="J16" s="118"/>
      <c r="K16" s="101"/>
    </row>
    <row r="17" spans="1:10">
      <c r="A17" s="127" t="s">
        <v>59</v>
      </c>
      <c r="B17" s="128"/>
      <c r="C17" s="129"/>
      <c r="D17" s="157" t="s">
        <v>121</v>
      </c>
      <c r="E17" s="130"/>
      <c r="F17" s="131"/>
      <c r="G17" s="132"/>
      <c r="H17" s="132"/>
      <c r="I17" s="133"/>
      <c r="J17" s="134"/>
    </row>
    <row r="18" spans="1:10" ht="14.25">
      <c r="A18" s="158" t="s">
        <v>39</v>
      </c>
      <c r="B18" s="265">
        <v>4813</v>
      </c>
      <c r="C18" s="265" t="s">
        <v>4</v>
      </c>
      <c r="D18" s="319" t="s">
        <v>218</v>
      </c>
      <c r="E18" s="253" t="s">
        <v>44</v>
      </c>
      <c r="F18" s="292">
        <v>3.12</v>
      </c>
      <c r="G18" s="264">
        <v>225</v>
      </c>
      <c r="H18" s="264">
        <f t="shared" ref="H18:H27" si="0">TRUNC(G18*(1+$I$11),2)</f>
        <v>270.77999999999997</v>
      </c>
      <c r="I18" s="301">
        <f t="shared" ref="I18:I27" si="1">TRUNC(F18*H18,2)</f>
        <v>844.83</v>
      </c>
      <c r="J18" s="135"/>
    </row>
    <row r="19" spans="1:10" ht="14.25">
      <c r="A19" s="158" t="s">
        <v>307</v>
      </c>
      <c r="B19" s="265">
        <v>98459</v>
      </c>
      <c r="C19" s="265" t="s">
        <v>4</v>
      </c>
      <c r="D19" s="319" t="s">
        <v>220</v>
      </c>
      <c r="E19" s="253" t="s">
        <v>44</v>
      </c>
      <c r="F19" s="292">
        <v>160</v>
      </c>
      <c r="G19" s="264">
        <v>104.66</v>
      </c>
      <c r="H19" s="264">
        <f t="shared" si="0"/>
        <v>125.95</v>
      </c>
      <c r="I19" s="301">
        <f t="shared" si="1"/>
        <v>20152</v>
      </c>
      <c r="J19" s="135"/>
    </row>
    <row r="20" spans="1:10" ht="14.25">
      <c r="A20" s="158" t="s">
        <v>308</v>
      </c>
      <c r="B20" s="265">
        <v>98519</v>
      </c>
      <c r="C20" s="265" t="s">
        <v>4</v>
      </c>
      <c r="D20" s="319" t="s">
        <v>222</v>
      </c>
      <c r="E20" s="253" t="s">
        <v>44</v>
      </c>
      <c r="F20" s="292">
        <v>272.2</v>
      </c>
      <c r="G20" s="264">
        <v>1.53</v>
      </c>
      <c r="H20" s="264">
        <f t="shared" si="0"/>
        <v>1.84</v>
      </c>
      <c r="I20" s="301">
        <f t="shared" si="1"/>
        <v>500.84</v>
      </c>
      <c r="J20" s="135"/>
    </row>
    <row r="21" spans="1:10" ht="14.25">
      <c r="A21" s="158" t="s">
        <v>309</v>
      </c>
      <c r="B21" s="265">
        <v>99059</v>
      </c>
      <c r="C21" s="265" t="s">
        <v>4</v>
      </c>
      <c r="D21" s="319" t="s">
        <v>221</v>
      </c>
      <c r="E21" s="253" t="s">
        <v>105</v>
      </c>
      <c r="F21" s="292">
        <v>70</v>
      </c>
      <c r="G21" s="264">
        <v>48.12</v>
      </c>
      <c r="H21" s="264">
        <f t="shared" si="0"/>
        <v>57.91</v>
      </c>
      <c r="I21" s="301">
        <f t="shared" si="1"/>
        <v>4053.7</v>
      </c>
      <c r="J21" s="135"/>
    </row>
    <row r="22" spans="1:10" ht="14.25">
      <c r="A22" s="158" t="s">
        <v>310</v>
      </c>
      <c r="B22" s="265">
        <v>93502</v>
      </c>
      <c r="C22" s="265" t="s">
        <v>4</v>
      </c>
      <c r="D22" s="319" t="s">
        <v>263</v>
      </c>
      <c r="E22" s="253" t="s">
        <v>253</v>
      </c>
      <c r="F22" s="292">
        <v>10</v>
      </c>
      <c r="G22" s="264">
        <v>269.85000000000002</v>
      </c>
      <c r="H22" s="264">
        <f t="shared" si="0"/>
        <v>324.76</v>
      </c>
      <c r="I22" s="301">
        <f t="shared" si="1"/>
        <v>3247.6</v>
      </c>
      <c r="J22" s="135"/>
    </row>
    <row r="23" spans="1:10" ht="14.25">
      <c r="A23" s="158" t="s">
        <v>311</v>
      </c>
      <c r="B23" s="265">
        <v>93583</v>
      </c>
      <c r="C23" s="265" t="s">
        <v>4</v>
      </c>
      <c r="D23" s="319" t="s">
        <v>264</v>
      </c>
      <c r="E23" s="253" t="s">
        <v>253</v>
      </c>
      <c r="F23" s="292">
        <v>10</v>
      </c>
      <c r="G23" s="264">
        <v>434.56</v>
      </c>
      <c r="H23" s="264">
        <f t="shared" si="0"/>
        <v>522.99</v>
      </c>
      <c r="I23" s="301">
        <f t="shared" si="1"/>
        <v>5229.8999999999996</v>
      </c>
      <c r="J23" s="135"/>
    </row>
    <row r="24" spans="1:10" ht="14.25">
      <c r="A24" s="158" t="s">
        <v>312</v>
      </c>
      <c r="B24" s="265">
        <v>93208</v>
      </c>
      <c r="C24" s="265" t="s">
        <v>4</v>
      </c>
      <c r="D24" s="319" t="s">
        <v>265</v>
      </c>
      <c r="E24" s="253" t="s">
        <v>253</v>
      </c>
      <c r="F24" s="292">
        <v>50</v>
      </c>
      <c r="G24" s="264">
        <v>879.27</v>
      </c>
      <c r="H24" s="264">
        <f t="shared" si="0"/>
        <v>1058.2</v>
      </c>
      <c r="I24" s="301">
        <f t="shared" si="1"/>
        <v>52910</v>
      </c>
      <c r="J24" s="135"/>
    </row>
    <row r="25" spans="1:10" ht="14.25">
      <c r="A25" s="412" t="s">
        <v>313</v>
      </c>
      <c r="B25" s="269">
        <v>10775</v>
      </c>
      <c r="C25" s="269" t="s">
        <v>4</v>
      </c>
      <c r="D25" s="413" t="s">
        <v>266</v>
      </c>
      <c r="E25" s="363" t="s">
        <v>267</v>
      </c>
      <c r="F25" s="414">
        <v>8</v>
      </c>
      <c r="G25" s="365">
        <v>830</v>
      </c>
      <c r="H25" s="264">
        <f t="shared" si="0"/>
        <v>998.9</v>
      </c>
      <c r="I25" s="301">
        <f t="shared" si="1"/>
        <v>7991.2</v>
      </c>
      <c r="J25" s="135"/>
    </row>
    <row r="26" spans="1:10" ht="14.25">
      <c r="A26" s="412" t="s">
        <v>375</v>
      </c>
      <c r="B26" s="269">
        <v>101403</v>
      </c>
      <c r="C26" s="269" t="s">
        <v>4</v>
      </c>
      <c r="D26" s="413" t="s">
        <v>377</v>
      </c>
      <c r="E26" s="363" t="s">
        <v>267</v>
      </c>
      <c r="F26" s="414">
        <v>8</v>
      </c>
      <c r="G26" s="365">
        <v>22197.83</v>
      </c>
      <c r="H26" s="264">
        <f t="shared" si="0"/>
        <v>26715.08</v>
      </c>
      <c r="I26" s="301">
        <f t="shared" si="1"/>
        <v>213720.64</v>
      </c>
      <c r="J26" s="135"/>
    </row>
    <row r="27" spans="1:10" thickBot="1">
      <c r="A27" s="412" t="s">
        <v>376</v>
      </c>
      <c r="B27" s="346">
        <v>93572</v>
      </c>
      <c r="C27" s="346" t="s">
        <v>4</v>
      </c>
      <c r="D27" s="347" t="s">
        <v>378</v>
      </c>
      <c r="E27" s="348" t="s">
        <v>267</v>
      </c>
      <c r="F27" s="349">
        <v>8</v>
      </c>
      <c r="G27" s="350">
        <v>3936.07</v>
      </c>
      <c r="H27" s="350">
        <f t="shared" si="0"/>
        <v>4737.0600000000004</v>
      </c>
      <c r="I27" s="301">
        <f t="shared" si="1"/>
        <v>37896.480000000003</v>
      </c>
      <c r="J27" s="135"/>
    </row>
    <row r="28" spans="1:10" ht="15.75" customHeight="1" thickBot="1">
      <c r="A28" s="478" t="s">
        <v>1</v>
      </c>
      <c r="B28" s="479"/>
      <c r="C28" s="479"/>
      <c r="D28" s="479"/>
      <c r="E28" s="479"/>
      <c r="F28" s="479"/>
      <c r="G28" s="479"/>
      <c r="H28" s="480"/>
      <c r="I28" s="294">
        <f>SUM(I18:I27)</f>
        <v>346547.19</v>
      </c>
      <c r="J28" s="134"/>
    </row>
    <row r="29" spans="1:10">
      <c r="A29" s="159" t="s">
        <v>60</v>
      </c>
      <c r="B29" s="295"/>
      <c r="C29" s="296"/>
      <c r="D29" s="157" t="s">
        <v>217</v>
      </c>
      <c r="E29" s="297"/>
      <c r="F29" s="298"/>
      <c r="G29" s="299"/>
      <c r="H29" s="299"/>
      <c r="I29" s="300"/>
      <c r="J29" s="134"/>
    </row>
    <row r="30" spans="1:10" ht="14.25">
      <c r="A30" s="352" t="s">
        <v>314</v>
      </c>
      <c r="B30" s="253">
        <v>97083</v>
      </c>
      <c r="C30" s="253" t="s">
        <v>4</v>
      </c>
      <c r="D30" s="319" t="s">
        <v>246</v>
      </c>
      <c r="E30" s="253" t="s">
        <v>247</v>
      </c>
      <c r="F30" s="291">
        <v>94.55</v>
      </c>
      <c r="G30" s="291">
        <v>2.5299999999999998</v>
      </c>
      <c r="H30" s="264">
        <f t="shared" ref="H30:H49" si="2">TRUNC(G30*(1+$I$11),2)</f>
        <v>3.04</v>
      </c>
      <c r="I30" s="301">
        <f t="shared" ref="I30:I49" si="3">TRUNC(F30*H30,2)</f>
        <v>287.43</v>
      </c>
      <c r="J30" s="134"/>
    </row>
    <row r="31" spans="1:10" ht="14.25">
      <c r="A31" s="352" t="s">
        <v>133</v>
      </c>
      <c r="B31" s="253">
        <v>94962</v>
      </c>
      <c r="C31" s="253" t="s">
        <v>4</v>
      </c>
      <c r="D31" s="319" t="s">
        <v>249</v>
      </c>
      <c r="E31" s="253" t="s">
        <v>248</v>
      </c>
      <c r="F31" s="291">
        <v>5</v>
      </c>
      <c r="G31" s="291">
        <v>361.75</v>
      </c>
      <c r="H31" s="264">
        <f t="shared" si="2"/>
        <v>435.36</v>
      </c>
      <c r="I31" s="301">
        <f t="shared" si="3"/>
        <v>2176.8000000000002</v>
      </c>
      <c r="J31" s="134"/>
    </row>
    <row r="32" spans="1:10" ht="14.25">
      <c r="A32" s="352" t="s">
        <v>136</v>
      </c>
      <c r="B32" s="429">
        <v>94965</v>
      </c>
      <c r="C32" s="429" t="s">
        <v>4</v>
      </c>
      <c r="D32" s="313" t="s">
        <v>407</v>
      </c>
      <c r="E32" s="253" t="s">
        <v>248</v>
      </c>
      <c r="F32" s="291">
        <v>50</v>
      </c>
      <c r="G32" s="291">
        <v>468.82</v>
      </c>
      <c r="H32" s="264">
        <f t="shared" si="2"/>
        <v>564.22</v>
      </c>
      <c r="I32" s="301">
        <f t="shared" si="3"/>
        <v>28211</v>
      </c>
      <c r="J32" s="134"/>
    </row>
    <row r="33" spans="1:10" ht="14.25">
      <c r="A33" s="352" t="s">
        <v>167</v>
      </c>
      <c r="B33" s="253">
        <v>101175</v>
      </c>
      <c r="C33" s="253" t="s">
        <v>4</v>
      </c>
      <c r="D33" s="319" t="s">
        <v>250</v>
      </c>
      <c r="E33" s="253" t="s">
        <v>226</v>
      </c>
      <c r="F33" s="291">
        <f>28*5</f>
        <v>140</v>
      </c>
      <c r="G33" s="291">
        <v>102.72</v>
      </c>
      <c r="H33" s="264">
        <f t="shared" si="2"/>
        <v>123.62</v>
      </c>
      <c r="I33" s="301">
        <f t="shared" si="3"/>
        <v>17306.8</v>
      </c>
      <c r="J33" s="134"/>
    </row>
    <row r="34" spans="1:10" ht="14.25">
      <c r="A34" s="352" t="s">
        <v>168</v>
      </c>
      <c r="B34" s="253">
        <v>96521</v>
      </c>
      <c r="C34" s="253" t="s">
        <v>4</v>
      </c>
      <c r="D34" s="319" t="s">
        <v>251</v>
      </c>
      <c r="E34" s="253" t="s">
        <v>252</v>
      </c>
      <c r="F34" s="291">
        <v>21</v>
      </c>
      <c r="G34" s="291">
        <v>39.18</v>
      </c>
      <c r="H34" s="264">
        <f t="shared" si="2"/>
        <v>47.15</v>
      </c>
      <c r="I34" s="301">
        <f t="shared" si="3"/>
        <v>990.15</v>
      </c>
      <c r="J34" s="134"/>
    </row>
    <row r="35" spans="1:10" ht="14.25">
      <c r="A35" s="352" t="s">
        <v>171</v>
      </c>
      <c r="B35" s="253">
        <v>96529</v>
      </c>
      <c r="C35" s="253" t="s">
        <v>4</v>
      </c>
      <c r="D35" s="319" t="s">
        <v>254</v>
      </c>
      <c r="E35" s="253" t="s">
        <v>253</v>
      </c>
      <c r="F35" s="291">
        <v>10</v>
      </c>
      <c r="G35" s="291">
        <v>290.54000000000002</v>
      </c>
      <c r="H35" s="264">
        <f t="shared" si="2"/>
        <v>349.66</v>
      </c>
      <c r="I35" s="301">
        <f t="shared" si="3"/>
        <v>3496.6</v>
      </c>
      <c r="J35" s="134"/>
    </row>
    <row r="36" spans="1:10" ht="14.25">
      <c r="A36" s="352" t="s">
        <v>172</v>
      </c>
      <c r="B36" s="253">
        <v>92482</v>
      </c>
      <c r="C36" s="253" t="s">
        <v>4</v>
      </c>
      <c r="D36" s="319" t="s">
        <v>255</v>
      </c>
      <c r="E36" s="253" t="s">
        <v>253</v>
      </c>
      <c r="F36" s="291">
        <v>17.2</v>
      </c>
      <c r="G36" s="291">
        <v>269.98</v>
      </c>
      <c r="H36" s="264">
        <f t="shared" si="2"/>
        <v>324.92</v>
      </c>
      <c r="I36" s="301">
        <f t="shared" si="3"/>
        <v>5588.62</v>
      </c>
      <c r="J36" s="134"/>
    </row>
    <row r="37" spans="1:10" ht="14.25">
      <c r="A37" s="352" t="s">
        <v>316</v>
      </c>
      <c r="B37" s="253">
        <v>92409</v>
      </c>
      <c r="C37" s="253" t="s">
        <v>4</v>
      </c>
      <c r="D37" s="319" t="s">
        <v>256</v>
      </c>
      <c r="E37" s="253" t="s">
        <v>253</v>
      </c>
      <c r="F37" s="291">
        <v>28.2</v>
      </c>
      <c r="G37" s="291">
        <v>263.48</v>
      </c>
      <c r="H37" s="264">
        <f t="shared" si="2"/>
        <v>317.08999999999997</v>
      </c>
      <c r="I37" s="301">
        <f t="shared" si="3"/>
        <v>8941.93</v>
      </c>
      <c r="J37" s="134"/>
    </row>
    <row r="38" spans="1:10" ht="14.25">
      <c r="A38" s="352" t="s">
        <v>315</v>
      </c>
      <c r="B38" s="253">
        <v>92270</v>
      </c>
      <c r="C38" s="253" t="s">
        <v>4</v>
      </c>
      <c r="D38" s="319" t="s">
        <v>258</v>
      </c>
      <c r="E38" s="253" t="s">
        <v>253</v>
      </c>
      <c r="F38" s="291">
        <v>58.7</v>
      </c>
      <c r="G38" s="291">
        <v>161.57</v>
      </c>
      <c r="H38" s="264">
        <f t="shared" si="2"/>
        <v>194.44</v>
      </c>
      <c r="I38" s="301">
        <f t="shared" si="3"/>
        <v>11413.62</v>
      </c>
      <c r="J38" s="134"/>
    </row>
    <row r="39" spans="1:10" ht="14.25">
      <c r="A39" s="352" t="s">
        <v>317</v>
      </c>
      <c r="B39" s="253">
        <v>97086</v>
      </c>
      <c r="C39" s="253" t="s">
        <v>4</v>
      </c>
      <c r="D39" s="319" t="s">
        <v>257</v>
      </c>
      <c r="E39" s="253" t="s">
        <v>253</v>
      </c>
      <c r="F39" s="291">
        <v>19</v>
      </c>
      <c r="G39" s="291">
        <v>100.57</v>
      </c>
      <c r="H39" s="264">
        <f t="shared" si="2"/>
        <v>121.03</v>
      </c>
      <c r="I39" s="301">
        <f t="shared" si="3"/>
        <v>2299.5700000000002</v>
      </c>
      <c r="J39" s="134"/>
    </row>
    <row r="40" spans="1:10" ht="14.25">
      <c r="A40" s="352" t="s">
        <v>318</v>
      </c>
      <c r="B40" s="253">
        <v>92791</v>
      </c>
      <c r="C40" s="253" t="s">
        <v>4</v>
      </c>
      <c r="D40" s="319" t="s">
        <v>245</v>
      </c>
      <c r="E40" s="253" t="s">
        <v>170</v>
      </c>
      <c r="F40" s="291">
        <v>195</v>
      </c>
      <c r="G40" s="291">
        <v>12.29</v>
      </c>
      <c r="H40" s="264">
        <f t="shared" si="2"/>
        <v>14.79</v>
      </c>
      <c r="I40" s="301">
        <f t="shared" si="3"/>
        <v>2884.05</v>
      </c>
      <c r="J40" s="134"/>
    </row>
    <row r="41" spans="1:10" ht="14.25">
      <c r="A41" s="352" t="s">
        <v>319</v>
      </c>
      <c r="B41" s="253">
        <v>92792</v>
      </c>
      <c r="C41" s="253" t="s">
        <v>4</v>
      </c>
      <c r="D41" s="319" t="s">
        <v>236</v>
      </c>
      <c r="E41" s="253" t="s">
        <v>170</v>
      </c>
      <c r="F41" s="291">
        <v>80</v>
      </c>
      <c r="G41" s="291">
        <v>12.74</v>
      </c>
      <c r="H41" s="264">
        <f t="shared" si="2"/>
        <v>15.33</v>
      </c>
      <c r="I41" s="301">
        <f t="shared" si="3"/>
        <v>1226.4000000000001</v>
      </c>
      <c r="J41" s="134"/>
    </row>
    <row r="42" spans="1:10" ht="14.25">
      <c r="A42" s="352" t="s">
        <v>320</v>
      </c>
      <c r="B42" s="302">
        <v>92801</v>
      </c>
      <c r="C42" s="253" t="s">
        <v>4</v>
      </c>
      <c r="D42" s="319" t="s">
        <v>237</v>
      </c>
      <c r="E42" s="253" t="s">
        <v>170</v>
      </c>
      <c r="F42" s="270">
        <v>3</v>
      </c>
      <c r="G42" s="291">
        <v>12.5</v>
      </c>
      <c r="H42" s="264">
        <f t="shared" si="2"/>
        <v>15.04</v>
      </c>
      <c r="I42" s="301">
        <f t="shared" si="3"/>
        <v>45.12</v>
      </c>
      <c r="J42" s="134"/>
    </row>
    <row r="43" spans="1:10" ht="14.25">
      <c r="A43" s="352" t="s">
        <v>321</v>
      </c>
      <c r="B43" s="253">
        <v>92793</v>
      </c>
      <c r="C43" s="253" t="s">
        <v>4</v>
      </c>
      <c r="D43" s="319" t="s">
        <v>238</v>
      </c>
      <c r="E43" s="253" t="s">
        <v>170</v>
      </c>
      <c r="F43" s="304">
        <v>1310</v>
      </c>
      <c r="G43" s="285">
        <v>12.82</v>
      </c>
      <c r="H43" s="264">
        <f t="shared" si="2"/>
        <v>15.42</v>
      </c>
      <c r="I43" s="301">
        <f t="shared" si="3"/>
        <v>20200.2</v>
      </c>
      <c r="J43" s="136"/>
    </row>
    <row r="44" spans="1:10" ht="14.25">
      <c r="A44" s="352" t="s">
        <v>322</v>
      </c>
      <c r="B44" s="253">
        <v>92802</v>
      </c>
      <c r="C44" s="253" t="s">
        <v>4</v>
      </c>
      <c r="D44" s="319" t="s">
        <v>239</v>
      </c>
      <c r="E44" s="253" t="s">
        <v>170</v>
      </c>
      <c r="F44" s="304">
        <v>95</v>
      </c>
      <c r="G44" s="285">
        <v>12.68</v>
      </c>
      <c r="H44" s="264">
        <f t="shared" si="2"/>
        <v>15.26</v>
      </c>
      <c r="I44" s="301">
        <f t="shared" si="3"/>
        <v>1449.7</v>
      </c>
      <c r="J44" s="134"/>
    </row>
    <row r="45" spans="1:10" ht="14.25">
      <c r="A45" s="352" t="s">
        <v>323</v>
      </c>
      <c r="B45" s="253">
        <v>92794</v>
      </c>
      <c r="C45" s="253" t="s">
        <v>4</v>
      </c>
      <c r="D45" s="319" t="s">
        <v>241</v>
      </c>
      <c r="E45" s="253" t="s">
        <v>170</v>
      </c>
      <c r="F45" s="304">
        <v>215</v>
      </c>
      <c r="G45" s="285">
        <v>11.88</v>
      </c>
      <c r="H45" s="264">
        <f t="shared" si="2"/>
        <v>14.29</v>
      </c>
      <c r="I45" s="301">
        <f t="shared" si="3"/>
        <v>3072.35</v>
      </c>
      <c r="J45" s="134"/>
    </row>
    <row r="46" spans="1:10" ht="14.25">
      <c r="A46" s="352" t="s">
        <v>324</v>
      </c>
      <c r="B46" s="253">
        <v>92803</v>
      </c>
      <c r="C46" s="253" t="s">
        <v>4</v>
      </c>
      <c r="D46" s="319" t="s">
        <v>240</v>
      </c>
      <c r="E46" s="253" t="s">
        <v>170</v>
      </c>
      <c r="F46" s="304">
        <v>126</v>
      </c>
      <c r="G46" s="285">
        <v>11.8</v>
      </c>
      <c r="H46" s="264">
        <f t="shared" si="2"/>
        <v>14.2</v>
      </c>
      <c r="I46" s="301">
        <f t="shared" si="3"/>
        <v>1789.2</v>
      </c>
      <c r="J46" s="134"/>
    </row>
    <row r="47" spans="1:10" ht="14.25">
      <c r="A47" s="352" t="s">
        <v>325</v>
      </c>
      <c r="B47" s="253">
        <v>92795</v>
      </c>
      <c r="C47" s="253" t="s">
        <v>4</v>
      </c>
      <c r="D47" s="319" t="s">
        <v>242</v>
      </c>
      <c r="E47" s="253" t="s">
        <v>170</v>
      </c>
      <c r="F47" s="304">
        <v>255</v>
      </c>
      <c r="G47" s="285">
        <v>10.199999999999999</v>
      </c>
      <c r="H47" s="264">
        <f t="shared" si="2"/>
        <v>12.27</v>
      </c>
      <c r="I47" s="301">
        <f t="shared" si="3"/>
        <v>3128.85</v>
      </c>
      <c r="J47" s="134"/>
    </row>
    <row r="48" spans="1:10" ht="14.25">
      <c r="A48" s="352" t="s">
        <v>326</v>
      </c>
      <c r="B48" s="253">
        <v>92796</v>
      </c>
      <c r="C48" s="253" t="s">
        <v>4</v>
      </c>
      <c r="D48" s="319" t="s">
        <v>243</v>
      </c>
      <c r="E48" s="253" t="s">
        <v>170</v>
      </c>
      <c r="F48" s="304">
        <v>114</v>
      </c>
      <c r="G48" s="285">
        <v>10.130000000000001</v>
      </c>
      <c r="H48" s="264">
        <f t="shared" si="2"/>
        <v>12.19</v>
      </c>
      <c r="I48" s="301">
        <f t="shared" si="3"/>
        <v>1389.66</v>
      </c>
      <c r="J48" s="134"/>
    </row>
    <row r="49" spans="1:10" thickBot="1">
      <c r="A49" s="353" t="s">
        <v>327</v>
      </c>
      <c r="B49" s="348">
        <v>92805</v>
      </c>
      <c r="C49" s="348" t="s">
        <v>4</v>
      </c>
      <c r="D49" s="347" t="s">
        <v>244</v>
      </c>
      <c r="E49" s="348" t="s">
        <v>170</v>
      </c>
      <c r="F49" s="354">
        <v>19</v>
      </c>
      <c r="G49" s="355">
        <v>10.1</v>
      </c>
      <c r="H49" s="350">
        <f t="shared" si="2"/>
        <v>12.15</v>
      </c>
      <c r="I49" s="351">
        <f t="shared" si="3"/>
        <v>230.85</v>
      </c>
      <c r="J49" s="134"/>
    </row>
    <row r="50" spans="1:10" ht="15.75" thickBot="1">
      <c r="A50" s="470" t="s">
        <v>1</v>
      </c>
      <c r="B50" s="471"/>
      <c r="C50" s="471"/>
      <c r="D50" s="471"/>
      <c r="E50" s="471"/>
      <c r="F50" s="471"/>
      <c r="G50" s="471"/>
      <c r="H50" s="472"/>
      <c r="I50" s="307">
        <f>SUM(I30:I49)</f>
        <v>116128.90000000001</v>
      </c>
      <c r="J50" s="134"/>
    </row>
    <row r="51" spans="1:10">
      <c r="A51" s="356" t="s">
        <v>62</v>
      </c>
      <c r="B51" s="357"/>
      <c r="C51" s="358"/>
      <c r="D51" s="359" t="s">
        <v>282</v>
      </c>
      <c r="E51" s="360"/>
      <c r="F51" s="361"/>
      <c r="G51" s="362"/>
      <c r="H51" s="362"/>
      <c r="I51" s="361"/>
      <c r="J51" s="134"/>
    </row>
    <row r="52" spans="1:10" ht="14.25">
      <c r="A52" s="253" t="s">
        <v>63</v>
      </c>
      <c r="B52" s="302">
        <v>1333</v>
      </c>
      <c r="C52" s="265" t="s">
        <v>4</v>
      </c>
      <c r="D52" s="216" t="s">
        <v>224</v>
      </c>
      <c r="E52" s="217" t="s">
        <v>170</v>
      </c>
      <c r="F52" s="321">
        <f>9032.38+22869.62</f>
        <v>31902</v>
      </c>
      <c r="G52" s="322">
        <v>13.74</v>
      </c>
      <c r="H52" s="264">
        <f t="shared" ref="H52:H65" si="4">TRUNC(G52*(1+$I$11),2)</f>
        <v>16.53</v>
      </c>
      <c r="I52" s="303">
        <f t="shared" ref="I52:I65" si="5">TRUNC(F52*H52,2)</f>
        <v>527340.06000000006</v>
      </c>
      <c r="J52" s="134"/>
    </row>
    <row r="53" spans="1:10" ht="14.25">
      <c r="A53" s="253" t="s">
        <v>87</v>
      </c>
      <c r="B53" s="302">
        <v>98751</v>
      </c>
      <c r="C53" s="265" t="s">
        <v>4</v>
      </c>
      <c r="D53" s="216" t="s">
        <v>225</v>
      </c>
      <c r="E53" s="217" t="s">
        <v>226</v>
      </c>
      <c r="F53" s="321">
        <f>(((F52/99.59)/0.9)*2)+1.8</f>
        <v>713.65192623087989</v>
      </c>
      <c r="G53" s="322">
        <v>106.49</v>
      </c>
      <c r="H53" s="264">
        <f t="shared" si="4"/>
        <v>128.16</v>
      </c>
      <c r="I53" s="303">
        <f t="shared" si="5"/>
        <v>91461.63</v>
      </c>
      <c r="J53" s="134"/>
    </row>
    <row r="54" spans="1:10" ht="14.25">
      <c r="A54" s="253" t="s">
        <v>123</v>
      </c>
      <c r="B54" s="316">
        <v>1330</v>
      </c>
      <c r="C54" s="265" t="s">
        <v>4</v>
      </c>
      <c r="D54" s="216" t="s">
        <v>227</v>
      </c>
      <c r="E54" s="217" t="s">
        <v>170</v>
      </c>
      <c r="F54" s="321">
        <f>4486.3+7000+3316+1061</f>
        <v>15863.3</v>
      </c>
      <c r="G54" s="322">
        <v>13.61</v>
      </c>
      <c r="H54" s="264">
        <f t="shared" si="4"/>
        <v>16.37</v>
      </c>
      <c r="I54" s="303">
        <f t="shared" si="5"/>
        <v>259682.22</v>
      </c>
      <c r="J54" s="134"/>
    </row>
    <row r="55" spans="1:10" ht="14.25">
      <c r="A55" s="253" t="s">
        <v>134</v>
      </c>
      <c r="B55" s="316">
        <v>98746</v>
      </c>
      <c r="C55" s="265" t="s">
        <v>4</v>
      </c>
      <c r="D55" s="317" t="s">
        <v>228</v>
      </c>
      <c r="E55" s="318" t="s">
        <v>226</v>
      </c>
      <c r="F55" s="321">
        <f>(((F54/99.59)/0.9)*2)+1.8</f>
        <v>355.769050886412</v>
      </c>
      <c r="G55" s="322">
        <v>50.31</v>
      </c>
      <c r="H55" s="264">
        <f t="shared" si="4"/>
        <v>60.54</v>
      </c>
      <c r="I55" s="303">
        <f t="shared" si="5"/>
        <v>21538.25</v>
      </c>
      <c r="J55" s="134"/>
    </row>
    <row r="56" spans="1:10" ht="14.25">
      <c r="A56" s="253" t="s">
        <v>230</v>
      </c>
      <c r="B56" s="302">
        <v>546</v>
      </c>
      <c r="C56" s="265" t="s">
        <v>4</v>
      </c>
      <c r="D56" s="319" t="s">
        <v>229</v>
      </c>
      <c r="E56" s="320" t="s">
        <v>170</v>
      </c>
      <c r="F56" s="321">
        <v>9500</v>
      </c>
      <c r="G56" s="322">
        <v>13.87</v>
      </c>
      <c r="H56" s="264">
        <f t="shared" si="4"/>
        <v>16.690000000000001</v>
      </c>
      <c r="I56" s="303">
        <f t="shared" si="5"/>
        <v>158555</v>
      </c>
      <c r="J56" s="134"/>
    </row>
    <row r="57" spans="1:10" ht="14.25">
      <c r="A57" s="253" t="s">
        <v>231</v>
      </c>
      <c r="B57" s="302">
        <v>98751</v>
      </c>
      <c r="C57" s="265" t="s">
        <v>4</v>
      </c>
      <c r="D57" s="319" t="s">
        <v>225</v>
      </c>
      <c r="E57" s="320" t="s">
        <v>226</v>
      </c>
      <c r="F57" s="321">
        <v>684</v>
      </c>
      <c r="G57" s="322">
        <v>106.49</v>
      </c>
      <c r="H57" s="264">
        <f t="shared" si="4"/>
        <v>128.16</v>
      </c>
      <c r="I57" s="303">
        <f t="shared" si="5"/>
        <v>87661.440000000002</v>
      </c>
      <c r="J57" s="134"/>
    </row>
    <row r="58" spans="1:10" ht="14.25">
      <c r="A58" s="253" t="s">
        <v>328</v>
      </c>
      <c r="B58" s="302">
        <v>1337</v>
      </c>
      <c r="C58" s="265" t="s">
        <v>4</v>
      </c>
      <c r="D58" s="313" t="s">
        <v>232</v>
      </c>
      <c r="E58" s="217" t="s">
        <v>233</v>
      </c>
      <c r="F58" s="264">
        <f>(80*54.53)+682</f>
        <v>5044.3999999999996</v>
      </c>
      <c r="G58" s="315">
        <v>15.7</v>
      </c>
      <c r="H58" s="264">
        <f t="shared" si="4"/>
        <v>18.89</v>
      </c>
      <c r="I58" s="303">
        <f t="shared" si="5"/>
        <v>95288.71</v>
      </c>
      <c r="J58" s="134"/>
    </row>
    <row r="59" spans="1:10" ht="14.25">
      <c r="A59" s="253" t="s">
        <v>329</v>
      </c>
      <c r="B59" s="316">
        <v>98746</v>
      </c>
      <c r="C59" s="265" t="s">
        <v>4</v>
      </c>
      <c r="D59" s="317" t="s">
        <v>228</v>
      </c>
      <c r="E59" s="318" t="s">
        <v>226</v>
      </c>
      <c r="F59" s="321">
        <f>150+125</f>
        <v>275</v>
      </c>
      <c r="G59" s="322">
        <v>50.31</v>
      </c>
      <c r="H59" s="264">
        <f t="shared" si="4"/>
        <v>60.54</v>
      </c>
      <c r="I59" s="303">
        <f t="shared" si="5"/>
        <v>16648.5</v>
      </c>
      <c r="J59" s="134"/>
    </row>
    <row r="60" spans="1:10" ht="14.25">
      <c r="A60" s="253" t="s">
        <v>330</v>
      </c>
      <c r="B60" s="302">
        <v>546</v>
      </c>
      <c r="C60" s="265" t="s">
        <v>4</v>
      </c>
      <c r="D60" s="319" t="s">
        <v>229</v>
      </c>
      <c r="E60" s="320" t="s">
        <v>170</v>
      </c>
      <c r="F60" s="321">
        <f>(150*13.5)+(135*8)+(150*1.7*8.4)+(15*9)</f>
        <v>5382</v>
      </c>
      <c r="G60" s="322">
        <v>13.87</v>
      </c>
      <c r="H60" s="264">
        <f t="shared" si="4"/>
        <v>16.690000000000001</v>
      </c>
      <c r="I60" s="303">
        <f t="shared" si="5"/>
        <v>89825.58</v>
      </c>
      <c r="J60" s="134"/>
    </row>
    <row r="61" spans="1:10" ht="14.25">
      <c r="A61" s="253" t="s">
        <v>331</v>
      </c>
      <c r="B61" s="302">
        <v>101010</v>
      </c>
      <c r="C61" s="265" t="s">
        <v>4</v>
      </c>
      <c r="D61" s="319" t="s">
        <v>381</v>
      </c>
      <c r="E61" s="415" t="s">
        <v>262</v>
      </c>
      <c r="F61" s="321">
        <v>68</v>
      </c>
      <c r="G61" s="322">
        <v>25.74</v>
      </c>
      <c r="H61" s="264">
        <f t="shared" si="4"/>
        <v>30.97</v>
      </c>
      <c r="I61" s="303">
        <f t="shared" si="5"/>
        <v>2105.96</v>
      </c>
      <c r="J61" s="134"/>
    </row>
    <row r="62" spans="1:10" ht="14.25">
      <c r="A62" s="253" t="s">
        <v>332</v>
      </c>
      <c r="B62" s="302">
        <v>92715</v>
      </c>
      <c r="C62" s="265" t="s">
        <v>4</v>
      </c>
      <c r="D62" s="319" t="s">
        <v>394</v>
      </c>
      <c r="E62" s="415" t="s">
        <v>395</v>
      </c>
      <c r="F62" s="321">
        <v>720</v>
      </c>
      <c r="G62" s="322">
        <v>31.66</v>
      </c>
      <c r="H62" s="264">
        <f t="shared" si="4"/>
        <v>38.1</v>
      </c>
      <c r="I62" s="303">
        <f t="shared" si="5"/>
        <v>27432</v>
      </c>
      <c r="J62" s="134"/>
    </row>
    <row r="63" spans="1:10" ht="14.25">
      <c r="A63" s="253" t="s">
        <v>379</v>
      </c>
      <c r="B63" s="302">
        <v>101453</v>
      </c>
      <c r="C63" s="265" t="s">
        <v>4</v>
      </c>
      <c r="D63" s="313" t="s">
        <v>396</v>
      </c>
      <c r="E63" s="415" t="s">
        <v>267</v>
      </c>
      <c r="F63" s="321">
        <v>3</v>
      </c>
      <c r="G63" s="322">
        <v>3726.75</v>
      </c>
      <c r="H63" s="264">
        <f t="shared" si="4"/>
        <v>4485.1400000000003</v>
      </c>
      <c r="I63" s="303">
        <f t="shared" si="5"/>
        <v>13455.42</v>
      </c>
      <c r="J63" s="134"/>
    </row>
    <row r="64" spans="1:10" ht="14.25">
      <c r="A64" s="253" t="s">
        <v>380</v>
      </c>
      <c r="B64" s="423">
        <v>98746</v>
      </c>
      <c r="C64" s="265" t="s">
        <v>4</v>
      </c>
      <c r="D64" s="216" t="s">
        <v>228</v>
      </c>
      <c r="E64" s="318" t="s">
        <v>226</v>
      </c>
      <c r="F64" s="321">
        <f>(50*0.5)+(150*0.4)+(150*0.14)+30+25</f>
        <v>161</v>
      </c>
      <c r="G64" s="322">
        <v>50.31</v>
      </c>
      <c r="H64" s="264">
        <f t="shared" si="4"/>
        <v>60.54</v>
      </c>
      <c r="I64" s="303">
        <f t="shared" si="5"/>
        <v>9746.94</v>
      </c>
      <c r="J64" s="134"/>
    </row>
    <row r="65" spans="1:10" thickBot="1">
      <c r="A65" s="253" t="s">
        <v>397</v>
      </c>
      <c r="B65" s="316">
        <v>99855</v>
      </c>
      <c r="C65" s="422" t="s">
        <v>4</v>
      </c>
      <c r="D65" s="313" t="s">
        <v>234</v>
      </c>
      <c r="E65" s="318" t="s">
        <v>226</v>
      </c>
      <c r="F65" s="364">
        <v>145</v>
      </c>
      <c r="G65" s="323">
        <v>113.05</v>
      </c>
      <c r="H65" s="365">
        <f t="shared" si="4"/>
        <v>136.05000000000001</v>
      </c>
      <c r="I65" s="303">
        <f t="shared" si="5"/>
        <v>19727.25</v>
      </c>
      <c r="J65" s="134"/>
    </row>
    <row r="66" spans="1:10" ht="15.75" thickBot="1">
      <c r="A66" s="470" t="s">
        <v>1</v>
      </c>
      <c r="B66" s="471"/>
      <c r="C66" s="471"/>
      <c r="D66" s="471"/>
      <c r="E66" s="471"/>
      <c r="F66" s="471"/>
      <c r="G66" s="471"/>
      <c r="H66" s="472"/>
      <c r="I66" s="307">
        <f>SUM(I52:I65)</f>
        <v>1420468.96</v>
      </c>
      <c r="J66" s="134"/>
    </row>
    <row r="67" spans="1:10">
      <c r="A67" s="289" t="s">
        <v>64</v>
      </c>
      <c r="B67" s="305"/>
      <c r="C67" s="306"/>
      <c r="D67" s="290" t="s">
        <v>304</v>
      </c>
      <c r="E67" s="290"/>
      <c r="F67" s="290"/>
      <c r="G67" s="290"/>
      <c r="H67" s="290"/>
      <c r="I67" s="290"/>
      <c r="J67" s="134"/>
    </row>
    <row r="68" spans="1:10" ht="14.25">
      <c r="A68" s="253" t="s">
        <v>135</v>
      </c>
      <c r="B68" s="302">
        <v>94990</v>
      </c>
      <c r="C68" s="253" t="s">
        <v>4</v>
      </c>
      <c r="D68" s="319" t="s">
        <v>272</v>
      </c>
      <c r="E68" s="217" t="s">
        <v>252</v>
      </c>
      <c r="F68" s="264">
        <v>3.2</v>
      </c>
      <c r="G68" s="408">
        <v>720.36</v>
      </c>
      <c r="H68" s="264">
        <f t="shared" ref="H68:H75" si="6">TRUNC(G68*(1+$I$11),2)</f>
        <v>866.95</v>
      </c>
      <c r="I68" s="303">
        <f t="shared" ref="I68:I75" si="7">TRUNC(F68*H68,2)</f>
        <v>2774.24</v>
      </c>
      <c r="J68" s="134"/>
    </row>
    <row r="69" spans="1:10" ht="14.25">
      <c r="A69" s="253" t="s">
        <v>137</v>
      </c>
      <c r="B69" s="302">
        <v>102491</v>
      </c>
      <c r="C69" s="253" t="s">
        <v>4</v>
      </c>
      <c r="D69" s="319" t="s">
        <v>273</v>
      </c>
      <c r="E69" s="217" t="s">
        <v>247</v>
      </c>
      <c r="F69" s="264">
        <v>3.2</v>
      </c>
      <c r="G69" s="408">
        <v>15.52</v>
      </c>
      <c r="H69" s="264">
        <f t="shared" si="6"/>
        <v>18.670000000000002</v>
      </c>
      <c r="I69" s="303">
        <f t="shared" si="7"/>
        <v>59.74</v>
      </c>
      <c r="J69" s="134"/>
    </row>
    <row r="70" spans="1:10" ht="14.25">
      <c r="A70" s="253" t="s">
        <v>333</v>
      </c>
      <c r="B70" s="302">
        <v>93358</v>
      </c>
      <c r="C70" s="253" t="s">
        <v>4</v>
      </c>
      <c r="D70" s="319" t="s">
        <v>274</v>
      </c>
      <c r="E70" s="217" t="s">
        <v>252</v>
      </c>
      <c r="F70" s="264">
        <v>20</v>
      </c>
      <c r="G70" s="408">
        <v>63.37</v>
      </c>
      <c r="H70" s="264">
        <f t="shared" si="6"/>
        <v>76.260000000000005</v>
      </c>
      <c r="I70" s="303">
        <f t="shared" si="7"/>
        <v>1525.2</v>
      </c>
      <c r="J70" s="134"/>
    </row>
    <row r="71" spans="1:10" ht="28.5">
      <c r="A71" s="253" t="s">
        <v>334</v>
      </c>
      <c r="B71" s="302">
        <v>89463</v>
      </c>
      <c r="C71" s="253" t="s">
        <v>4</v>
      </c>
      <c r="D71" s="409" t="s">
        <v>268</v>
      </c>
      <c r="E71" s="217" t="s">
        <v>247</v>
      </c>
      <c r="F71" s="264">
        <f>115*0.5</f>
        <v>57.5</v>
      </c>
      <c r="G71" s="408">
        <v>88.55</v>
      </c>
      <c r="H71" s="264">
        <f t="shared" si="6"/>
        <v>106.56</v>
      </c>
      <c r="I71" s="303">
        <f t="shared" si="7"/>
        <v>6127.2</v>
      </c>
      <c r="J71" s="134"/>
    </row>
    <row r="72" spans="1:10" ht="14.25">
      <c r="A72" s="253" t="s">
        <v>197</v>
      </c>
      <c r="B72" s="331">
        <v>98561</v>
      </c>
      <c r="C72" s="253" t="s">
        <v>4</v>
      </c>
      <c r="D72" s="319" t="s">
        <v>269</v>
      </c>
      <c r="E72" s="217" t="s">
        <v>247</v>
      </c>
      <c r="F72" s="264">
        <f>115*0.5</f>
        <v>57.5</v>
      </c>
      <c r="G72" s="408">
        <v>35.049999999999997</v>
      </c>
      <c r="H72" s="264">
        <f t="shared" si="6"/>
        <v>42.18</v>
      </c>
      <c r="I72" s="303">
        <f t="shared" si="7"/>
        <v>2425.35</v>
      </c>
      <c r="J72" s="134"/>
    </row>
    <row r="73" spans="1:10" ht="14.25">
      <c r="A73" s="253" t="s">
        <v>198</v>
      </c>
      <c r="B73" s="331">
        <v>98555</v>
      </c>
      <c r="C73" s="253" t="s">
        <v>4</v>
      </c>
      <c r="D73" s="319" t="s">
        <v>270</v>
      </c>
      <c r="E73" s="217" t="s">
        <v>253</v>
      </c>
      <c r="F73" s="264">
        <f>115*0.5</f>
        <v>57.5</v>
      </c>
      <c r="G73" s="408">
        <v>19.46</v>
      </c>
      <c r="H73" s="264">
        <f t="shared" si="6"/>
        <v>23.42</v>
      </c>
      <c r="I73" s="303">
        <f t="shared" si="7"/>
        <v>1346.65</v>
      </c>
      <c r="J73" s="134"/>
    </row>
    <row r="74" spans="1:10" ht="14.25">
      <c r="A74" s="253" t="s">
        <v>199</v>
      </c>
      <c r="B74" s="253">
        <v>94962</v>
      </c>
      <c r="C74" s="253" t="s">
        <v>4</v>
      </c>
      <c r="D74" s="319" t="s">
        <v>249</v>
      </c>
      <c r="E74" s="253" t="s">
        <v>248</v>
      </c>
      <c r="F74" s="291">
        <v>3</v>
      </c>
      <c r="G74" s="332">
        <v>361.75</v>
      </c>
      <c r="H74" s="264">
        <f t="shared" si="6"/>
        <v>435.36</v>
      </c>
      <c r="I74" s="303">
        <f t="shared" si="7"/>
        <v>1306.08</v>
      </c>
      <c r="J74" s="134"/>
    </row>
    <row r="75" spans="1:10" thickBot="1">
      <c r="A75" s="363" t="s">
        <v>200</v>
      </c>
      <c r="B75" s="331">
        <v>98560</v>
      </c>
      <c r="C75" s="363" t="s">
        <v>4</v>
      </c>
      <c r="D75" s="347" t="s">
        <v>271</v>
      </c>
      <c r="E75" s="410" t="s">
        <v>253</v>
      </c>
      <c r="F75" s="350">
        <v>36</v>
      </c>
      <c r="G75" s="411">
        <v>40.35</v>
      </c>
      <c r="H75" s="350">
        <f t="shared" si="6"/>
        <v>48.56</v>
      </c>
      <c r="I75" s="303">
        <f t="shared" si="7"/>
        <v>1748.16</v>
      </c>
      <c r="J75" s="134"/>
    </row>
    <row r="76" spans="1:10" ht="15.75" thickBot="1">
      <c r="A76" s="470" t="s">
        <v>1</v>
      </c>
      <c r="B76" s="471"/>
      <c r="C76" s="471"/>
      <c r="D76" s="471"/>
      <c r="E76" s="471"/>
      <c r="F76" s="471"/>
      <c r="G76" s="471"/>
      <c r="H76" s="472"/>
      <c r="I76" s="307">
        <f>SUM(I68:I75)</f>
        <v>17312.62</v>
      </c>
      <c r="J76" s="134"/>
    </row>
    <row r="77" spans="1:10">
      <c r="A77" s="159" t="s">
        <v>65</v>
      </c>
      <c r="B77" s="295"/>
      <c r="C77" s="308"/>
      <c r="D77" s="215" t="s">
        <v>223</v>
      </c>
      <c r="E77" s="297"/>
      <c r="F77" s="298"/>
      <c r="G77" s="299"/>
      <c r="H77" s="299"/>
      <c r="I77" s="300"/>
      <c r="J77" s="134"/>
    </row>
    <row r="78" spans="1:10" ht="14.25">
      <c r="A78" s="160" t="s">
        <v>66</v>
      </c>
      <c r="B78" s="325" t="s">
        <v>36</v>
      </c>
      <c r="C78" s="265" t="s">
        <v>281</v>
      </c>
      <c r="D78" s="216" t="s">
        <v>275</v>
      </c>
      <c r="E78" s="217" t="s">
        <v>105</v>
      </c>
      <c r="F78" s="408">
        <v>27</v>
      </c>
      <c r="G78" s="333">
        <f>420/1.2</f>
        <v>350</v>
      </c>
      <c r="H78" s="293">
        <f t="shared" ref="H78:H85" si="8">TRUNC(G78*(1+$I$11),2)</f>
        <v>421.22</v>
      </c>
      <c r="I78" s="301">
        <f t="shared" ref="I78:I85" si="9">TRUNC(F78*H78,2)</f>
        <v>11372.94</v>
      </c>
      <c r="J78" s="135"/>
    </row>
    <row r="79" spans="1:10" ht="14.25">
      <c r="A79" s="160" t="s">
        <v>201</v>
      </c>
      <c r="B79" s="325" t="s">
        <v>36</v>
      </c>
      <c r="C79" s="265" t="s">
        <v>281</v>
      </c>
      <c r="D79" s="216" t="s">
        <v>286</v>
      </c>
      <c r="E79" s="217" t="s">
        <v>284</v>
      </c>
      <c r="F79" s="408">
        <v>36</v>
      </c>
      <c r="G79" s="333">
        <v>510.1</v>
      </c>
      <c r="H79" s="264">
        <f t="shared" si="8"/>
        <v>613.9</v>
      </c>
      <c r="I79" s="309">
        <f t="shared" si="9"/>
        <v>22100.400000000001</v>
      </c>
      <c r="J79" s="135"/>
    </row>
    <row r="80" spans="1:10" ht="14.25">
      <c r="A80" s="160" t="s">
        <v>202</v>
      </c>
      <c r="B80" s="302">
        <v>98749</v>
      </c>
      <c r="C80" s="265" t="s">
        <v>4</v>
      </c>
      <c r="D80" s="313" t="s">
        <v>287</v>
      </c>
      <c r="E80" s="217" t="s">
        <v>105</v>
      </c>
      <c r="F80" s="424">
        <f>(2*3.1415926*0.075)*F79</f>
        <v>16.964600040000001</v>
      </c>
      <c r="G80" s="333">
        <v>60.74</v>
      </c>
      <c r="H80" s="264">
        <f t="shared" si="8"/>
        <v>73.099999999999994</v>
      </c>
      <c r="I80" s="309">
        <f t="shared" si="9"/>
        <v>1240.1099999999999</v>
      </c>
      <c r="J80" s="135"/>
    </row>
    <row r="81" spans="1:10" ht="14.25">
      <c r="A81" s="160" t="s">
        <v>203</v>
      </c>
      <c r="B81" s="325" t="s">
        <v>36</v>
      </c>
      <c r="C81" s="265" t="s">
        <v>281</v>
      </c>
      <c r="D81" s="216" t="s">
        <v>276</v>
      </c>
      <c r="E81" s="217" t="s">
        <v>105</v>
      </c>
      <c r="F81" s="408">
        <v>70</v>
      </c>
      <c r="G81" s="333">
        <f>480/1.2</f>
        <v>400</v>
      </c>
      <c r="H81" s="264">
        <f t="shared" si="8"/>
        <v>481.4</v>
      </c>
      <c r="I81" s="309">
        <f t="shared" si="9"/>
        <v>33698</v>
      </c>
      <c r="J81" s="135"/>
    </row>
    <row r="82" spans="1:10" ht="14.25">
      <c r="A82" s="160" t="s">
        <v>204</v>
      </c>
      <c r="B82" s="325" t="s">
        <v>36</v>
      </c>
      <c r="C82" s="265" t="s">
        <v>281</v>
      </c>
      <c r="D82" s="216" t="s">
        <v>288</v>
      </c>
      <c r="E82" s="217" t="s">
        <v>284</v>
      </c>
      <c r="F82" s="408">
        <v>46</v>
      </c>
      <c r="G82" s="333">
        <v>598.54</v>
      </c>
      <c r="H82" s="264">
        <f t="shared" si="8"/>
        <v>720.34</v>
      </c>
      <c r="I82" s="309">
        <f t="shared" si="9"/>
        <v>33135.64</v>
      </c>
      <c r="J82" s="135"/>
    </row>
    <row r="83" spans="1:10" ht="14.25">
      <c r="A83" s="160" t="s">
        <v>211</v>
      </c>
      <c r="B83" s="302">
        <v>98749</v>
      </c>
      <c r="C83" s="265" t="s">
        <v>4</v>
      </c>
      <c r="D83" s="313" t="s">
        <v>287</v>
      </c>
      <c r="E83" s="217" t="s">
        <v>105</v>
      </c>
      <c r="F83" s="424">
        <f>(2*3.1415926*0.1)*F82</f>
        <v>28.902651920000004</v>
      </c>
      <c r="G83" s="333">
        <v>60.74</v>
      </c>
      <c r="H83" s="264">
        <f t="shared" si="8"/>
        <v>73.099999999999994</v>
      </c>
      <c r="I83" s="309">
        <f t="shared" si="9"/>
        <v>2112.7800000000002</v>
      </c>
      <c r="J83" s="135"/>
    </row>
    <row r="84" spans="1:10" ht="14.25">
      <c r="A84" s="160" t="s">
        <v>335</v>
      </c>
      <c r="B84" s="325" t="s">
        <v>36</v>
      </c>
      <c r="C84" s="265" t="s">
        <v>281</v>
      </c>
      <c r="D84" s="216" t="s">
        <v>277</v>
      </c>
      <c r="E84" s="217" t="s">
        <v>105</v>
      </c>
      <c r="F84" s="408">
        <v>4</v>
      </c>
      <c r="G84" s="333">
        <f>600/1.2</f>
        <v>500</v>
      </c>
      <c r="H84" s="264">
        <f t="shared" si="8"/>
        <v>601.75</v>
      </c>
      <c r="I84" s="309">
        <f t="shared" si="9"/>
        <v>2407</v>
      </c>
      <c r="J84" s="135"/>
    </row>
    <row r="85" spans="1:10" ht="14.25">
      <c r="A85" s="160" t="s">
        <v>336</v>
      </c>
      <c r="B85" s="302">
        <v>98749</v>
      </c>
      <c r="C85" s="265" t="s">
        <v>4</v>
      </c>
      <c r="D85" s="313" t="s">
        <v>287</v>
      </c>
      <c r="E85" s="217" t="s">
        <v>105</v>
      </c>
      <c r="F85" s="424">
        <f>((2*3.1415926*0.125)*F84)*2</f>
        <v>6.2831852000000001</v>
      </c>
      <c r="G85" s="333">
        <v>60.74</v>
      </c>
      <c r="H85" s="264">
        <f t="shared" si="8"/>
        <v>73.099999999999994</v>
      </c>
      <c r="I85" s="309">
        <f t="shared" si="9"/>
        <v>459.3</v>
      </c>
      <c r="J85" s="135"/>
    </row>
    <row r="86" spans="1:10" ht="14.25">
      <c r="A86" s="160" t="s">
        <v>337</v>
      </c>
      <c r="B86" s="325" t="s">
        <v>36</v>
      </c>
      <c r="C86" s="265" t="s">
        <v>281</v>
      </c>
      <c r="D86" s="216" t="s">
        <v>278</v>
      </c>
      <c r="E86" s="217" t="s">
        <v>105</v>
      </c>
      <c r="F86" s="408">
        <v>4</v>
      </c>
      <c r="G86" s="333">
        <f>680/1.2</f>
        <v>566.66666666666674</v>
      </c>
      <c r="H86" s="264">
        <f t="shared" ref="H86:H94" si="10">TRUNC(G86*(1+$I$11),2)</f>
        <v>681.98</v>
      </c>
      <c r="I86" s="309">
        <f t="shared" ref="I86:I92" si="11">TRUNC(F86*H86,2)</f>
        <v>2727.92</v>
      </c>
      <c r="J86" s="135"/>
    </row>
    <row r="87" spans="1:10" ht="14.25">
      <c r="A87" s="160" t="s">
        <v>338</v>
      </c>
      <c r="B87" s="302">
        <v>98749</v>
      </c>
      <c r="C87" s="265" t="s">
        <v>4</v>
      </c>
      <c r="D87" s="313" t="s">
        <v>287</v>
      </c>
      <c r="E87" s="217" t="s">
        <v>105</v>
      </c>
      <c r="F87" s="424">
        <f>((2*3.1415926*0.15)*F86)*2</f>
        <v>7.5398222399999995</v>
      </c>
      <c r="G87" s="333">
        <v>60.74</v>
      </c>
      <c r="H87" s="264">
        <f t="shared" si="10"/>
        <v>73.099999999999994</v>
      </c>
      <c r="I87" s="309">
        <f t="shared" si="11"/>
        <v>551.16</v>
      </c>
      <c r="J87" s="135"/>
    </row>
    <row r="88" spans="1:10" ht="14.25">
      <c r="A88" s="160" t="s">
        <v>339</v>
      </c>
      <c r="B88" s="325" t="s">
        <v>36</v>
      </c>
      <c r="C88" s="265" t="s">
        <v>281</v>
      </c>
      <c r="D88" s="216" t="s">
        <v>279</v>
      </c>
      <c r="E88" s="217" t="s">
        <v>105</v>
      </c>
      <c r="F88" s="408">
        <v>4</v>
      </c>
      <c r="G88" s="333">
        <f>900/1.2</f>
        <v>750</v>
      </c>
      <c r="H88" s="264">
        <f t="shared" si="10"/>
        <v>902.62</v>
      </c>
      <c r="I88" s="309">
        <f t="shared" si="11"/>
        <v>3610.48</v>
      </c>
      <c r="J88" s="135"/>
    </row>
    <row r="89" spans="1:10" ht="14.25">
      <c r="A89" s="160" t="s">
        <v>340</v>
      </c>
      <c r="B89" s="302">
        <v>98749</v>
      </c>
      <c r="C89" s="265" t="s">
        <v>4</v>
      </c>
      <c r="D89" s="313" t="s">
        <v>287</v>
      </c>
      <c r="E89" s="217" t="s">
        <v>105</v>
      </c>
      <c r="F89" s="424">
        <f>((2*3.1415926*0.175)*F88)*2</f>
        <v>8.7964592799999988</v>
      </c>
      <c r="G89" s="333">
        <v>60.74</v>
      </c>
      <c r="H89" s="264">
        <f t="shared" si="10"/>
        <v>73.099999999999994</v>
      </c>
      <c r="I89" s="309">
        <f t="shared" si="11"/>
        <v>643.02</v>
      </c>
      <c r="J89" s="135"/>
    </row>
    <row r="90" spans="1:10" ht="14.25">
      <c r="A90" s="253" t="s">
        <v>341</v>
      </c>
      <c r="B90" s="325" t="s">
        <v>36</v>
      </c>
      <c r="C90" s="265" t="s">
        <v>281</v>
      </c>
      <c r="D90" s="216" t="s">
        <v>280</v>
      </c>
      <c r="E90" s="217" t="s">
        <v>105</v>
      </c>
      <c r="F90" s="334">
        <v>6</v>
      </c>
      <c r="G90" s="332">
        <f>950/1.2</f>
        <v>791.66666666666674</v>
      </c>
      <c r="H90" s="264">
        <f t="shared" si="10"/>
        <v>952.77</v>
      </c>
      <c r="I90" s="309">
        <f t="shared" si="11"/>
        <v>5716.62</v>
      </c>
      <c r="J90" s="134"/>
    </row>
    <row r="91" spans="1:10" ht="14.25">
      <c r="A91" s="253" t="s">
        <v>342</v>
      </c>
      <c r="B91" s="337"/>
      <c r="C91" s="338" t="s">
        <v>281</v>
      </c>
      <c r="D91" s="339" t="s">
        <v>289</v>
      </c>
      <c r="E91" s="217" t="s">
        <v>284</v>
      </c>
      <c r="F91" s="340">
        <v>4</v>
      </c>
      <c r="G91" s="341">
        <v>1214.71</v>
      </c>
      <c r="H91" s="264">
        <f t="shared" si="10"/>
        <v>1461.9</v>
      </c>
      <c r="I91" s="309">
        <f t="shared" si="11"/>
        <v>5847.6</v>
      </c>
      <c r="J91" s="134"/>
    </row>
    <row r="92" spans="1:10" ht="14.25">
      <c r="A92" s="253" t="s">
        <v>343</v>
      </c>
      <c r="B92" s="366">
        <v>98749</v>
      </c>
      <c r="C92" s="269" t="s">
        <v>4</v>
      </c>
      <c r="D92" s="313" t="s">
        <v>287</v>
      </c>
      <c r="E92" s="318" t="s">
        <v>105</v>
      </c>
      <c r="F92" s="421">
        <f>(2*3.1415926*0.2)*F91</f>
        <v>5.0265481600000008</v>
      </c>
      <c r="G92" s="367">
        <v>60.74</v>
      </c>
      <c r="H92" s="365">
        <f t="shared" si="10"/>
        <v>73.099999999999994</v>
      </c>
      <c r="I92" s="416">
        <f t="shared" si="11"/>
        <v>367.44</v>
      </c>
      <c r="J92" s="134"/>
    </row>
    <row r="93" spans="1:10" ht="14.25">
      <c r="A93" s="253" t="s">
        <v>382</v>
      </c>
      <c r="B93" s="366" t="s">
        <v>36</v>
      </c>
      <c r="C93" s="269" t="s">
        <v>281</v>
      </c>
      <c r="D93" s="319" t="s">
        <v>388</v>
      </c>
      <c r="E93" s="318" t="s">
        <v>284</v>
      </c>
      <c r="F93" s="421">
        <v>656</v>
      </c>
      <c r="G93" s="367">
        <v>16.34</v>
      </c>
      <c r="H93" s="365">
        <f t="shared" si="10"/>
        <v>19.66</v>
      </c>
      <c r="I93" s="416">
        <f t="shared" ref="I93:I99" si="12">TRUNC(F93*H93,2)</f>
        <v>12896.96</v>
      </c>
      <c r="J93" s="134"/>
    </row>
    <row r="94" spans="1:10" ht="14.25">
      <c r="A94" s="253" t="s">
        <v>383</v>
      </c>
      <c r="B94" s="366" t="s">
        <v>36</v>
      </c>
      <c r="C94" s="269" t="s">
        <v>281</v>
      </c>
      <c r="D94" s="319" t="s">
        <v>389</v>
      </c>
      <c r="E94" s="318" t="s">
        <v>284</v>
      </c>
      <c r="F94" s="421">
        <v>656</v>
      </c>
      <c r="G94" s="367">
        <v>3.49</v>
      </c>
      <c r="H94" s="365">
        <f t="shared" si="10"/>
        <v>4.2</v>
      </c>
      <c r="I94" s="416">
        <f t="shared" si="12"/>
        <v>2755.2</v>
      </c>
      <c r="J94" s="134"/>
    </row>
    <row r="95" spans="1:10" ht="14.25">
      <c r="A95" s="253" t="s">
        <v>384</v>
      </c>
      <c r="B95" s="366" t="s">
        <v>36</v>
      </c>
      <c r="C95" s="269" t="s">
        <v>281</v>
      </c>
      <c r="D95" s="319" t="s">
        <v>390</v>
      </c>
      <c r="E95" s="318" t="s">
        <v>284</v>
      </c>
      <c r="F95" s="421">
        <f>F94*2</f>
        <v>1312</v>
      </c>
      <c r="G95" s="367">
        <v>2.99</v>
      </c>
      <c r="H95" s="365">
        <f t="shared" ref="H95:H99" si="13">TRUNC(G95*(1+$I$11),2)</f>
        <v>3.59</v>
      </c>
      <c r="I95" s="416">
        <f t="shared" si="12"/>
        <v>4710.08</v>
      </c>
      <c r="J95" s="134"/>
    </row>
    <row r="96" spans="1:10" ht="14.25">
      <c r="A96" s="253" t="s">
        <v>385</v>
      </c>
      <c r="B96" s="366" t="s">
        <v>36</v>
      </c>
      <c r="C96" s="269" t="s">
        <v>281</v>
      </c>
      <c r="D96" s="319" t="s">
        <v>391</v>
      </c>
      <c r="E96" s="318" t="s">
        <v>284</v>
      </c>
      <c r="F96" s="421">
        <v>64</v>
      </c>
      <c r="G96" s="367">
        <v>24.84</v>
      </c>
      <c r="H96" s="365">
        <f t="shared" si="13"/>
        <v>29.89</v>
      </c>
      <c r="I96" s="416">
        <f t="shared" si="12"/>
        <v>1912.96</v>
      </c>
      <c r="J96" s="134"/>
    </row>
    <row r="97" spans="1:10" ht="14.25">
      <c r="A97" s="253" t="s">
        <v>386</v>
      </c>
      <c r="B97" s="302" t="s">
        <v>36</v>
      </c>
      <c r="C97" s="269" t="s">
        <v>281</v>
      </c>
      <c r="D97" s="319" t="s">
        <v>392</v>
      </c>
      <c r="E97" s="217" t="s">
        <v>284</v>
      </c>
      <c r="F97" s="424">
        <v>64</v>
      </c>
      <c r="G97" s="333">
        <v>6.9</v>
      </c>
      <c r="H97" s="365">
        <f t="shared" si="13"/>
        <v>8.3000000000000007</v>
      </c>
      <c r="I97" s="416">
        <f t="shared" si="12"/>
        <v>531.20000000000005</v>
      </c>
      <c r="J97" s="134"/>
    </row>
    <row r="98" spans="1:10" ht="14.25">
      <c r="A98" s="253" t="s">
        <v>387</v>
      </c>
      <c r="B98" s="366" t="s">
        <v>36</v>
      </c>
      <c r="C98" s="269" t="s">
        <v>281</v>
      </c>
      <c r="D98" s="413" t="s">
        <v>393</v>
      </c>
      <c r="E98" s="318" t="s">
        <v>284</v>
      </c>
      <c r="F98" s="421">
        <v>128</v>
      </c>
      <c r="G98" s="367">
        <v>5.35</v>
      </c>
      <c r="H98" s="365">
        <v>6.43</v>
      </c>
      <c r="I98" s="430">
        <v>823.04</v>
      </c>
      <c r="J98" s="134"/>
    </row>
    <row r="99" spans="1:10" thickBot="1">
      <c r="A99" s="431" t="s">
        <v>408</v>
      </c>
      <c r="B99" s="418">
        <v>88277</v>
      </c>
      <c r="C99" s="346" t="s">
        <v>4</v>
      </c>
      <c r="D99" s="347" t="s">
        <v>409</v>
      </c>
      <c r="E99" s="410" t="s">
        <v>395</v>
      </c>
      <c r="F99" s="425">
        <v>480</v>
      </c>
      <c r="G99" s="419">
        <v>15.35</v>
      </c>
      <c r="H99" s="350">
        <f t="shared" si="13"/>
        <v>18.47</v>
      </c>
      <c r="I99" s="420">
        <f t="shared" si="12"/>
        <v>8865.6</v>
      </c>
      <c r="J99" s="134"/>
    </row>
    <row r="100" spans="1:10" ht="15.75" thickBot="1">
      <c r="A100" s="467" t="s">
        <v>1</v>
      </c>
      <c r="B100" s="468"/>
      <c r="C100" s="468"/>
      <c r="D100" s="468"/>
      <c r="E100" s="468"/>
      <c r="F100" s="468"/>
      <c r="G100" s="468"/>
      <c r="H100" s="469"/>
      <c r="I100" s="417">
        <f>SUM(I78:I99)</f>
        <v>158485.45000000004</v>
      </c>
      <c r="J100" s="137"/>
    </row>
    <row r="101" spans="1:10">
      <c r="A101" s="324" t="s">
        <v>67</v>
      </c>
      <c r="B101" s="368"/>
      <c r="C101" s="369"/>
      <c r="D101" s="370" t="s">
        <v>295</v>
      </c>
      <c r="E101" s="371"/>
      <c r="F101" s="372"/>
      <c r="G101" s="373"/>
      <c r="H101" s="373"/>
      <c r="I101" s="327"/>
      <c r="J101" s="137"/>
    </row>
    <row r="102" spans="1:10">
      <c r="A102" s="325" t="s">
        <v>68</v>
      </c>
      <c r="B102" s="325" t="s">
        <v>36</v>
      </c>
      <c r="C102" s="325" t="s">
        <v>281</v>
      </c>
      <c r="D102" s="336" t="s">
        <v>290</v>
      </c>
      <c r="E102" s="325" t="s">
        <v>284</v>
      </c>
      <c r="F102" s="312">
        <v>18</v>
      </c>
      <c r="G102" s="312">
        <v>1181.4000000000001</v>
      </c>
      <c r="H102" s="326">
        <f t="shared" ref="H102:H113" si="14">TRUNC(G102*(1+$I$11),2)</f>
        <v>1421.81</v>
      </c>
      <c r="I102" s="328">
        <f t="shared" ref="I102:I113" si="15">TRUNC(F102*H102,2)</f>
        <v>25592.58</v>
      </c>
      <c r="J102" s="137"/>
    </row>
    <row r="103" spans="1:10" ht="14.25">
      <c r="A103" s="325" t="s">
        <v>345</v>
      </c>
      <c r="B103" s="325" t="s">
        <v>36</v>
      </c>
      <c r="C103" s="325" t="s">
        <v>281</v>
      </c>
      <c r="D103" s="336" t="s">
        <v>291</v>
      </c>
      <c r="E103" s="325" t="s">
        <v>284</v>
      </c>
      <c r="F103" s="264">
        <v>23</v>
      </c>
      <c r="G103" s="264">
        <v>1772.1</v>
      </c>
      <c r="H103" s="326">
        <f t="shared" si="14"/>
        <v>2132.7199999999998</v>
      </c>
      <c r="I103" s="328">
        <f t="shared" si="15"/>
        <v>49052.56</v>
      </c>
      <c r="J103" s="137"/>
    </row>
    <row r="104" spans="1:10" ht="14.25">
      <c r="A104" s="325" t="s">
        <v>346</v>
      </c>
      <c r="B104" s="325" t="s">
        <v>36</v>
      </c>
      <c r="C104" s="325" t="s">
        <v>281</v>
      </c>
      <c r="D104" s="336" t="s">
        <v>292</v>
      </c>
      <c r="E104" s="325" t="s">
        <v>284</v>
      </c>
      <c r="F104" s="264">
        <v>2</v>
      </c>
      <c r="G104" s="264">
        <v>19690</v>
      </c>
      <c r="H104" s="326">
        <f t="shared" si="14"/>
        <v>23696.91</v>
      </c>
      <c r="I104" s="328">
        <f t="shared" si="15"/>
        <v>47393.82</v>
      </c>
      <c r="J104" s="137"/>
    </row>
    <row r="105" spans="1:10" ht="14.25">
      <c r="A105" s="325" t="s">
        <v>347</v>
      </c>
      <c r="B105" s="325" t="s">
        <v>36</v>
      </c>
      <c r="C105" s="325" t="s">
        <v>281</v>
      </c>
      <c r="D105" s="336" t="s">
        <v>293</v>
      </c>
      <c r="E105" s="325" t="s">
        <v>284</v>
      </c>
      <c r="F105" s="264">
        <v>4</v>
      </c>
      <c r="G105" s="264">
        <v>2649.26</v>
      </c>
      <c r="H105" s="326">
        <f t="shared" si="14"/>
        <v>3188.38</v>
      </c>
      <c r="I105" s="328">
        <f t="shared" si="15"/>
        <v>12753.52</v>
      </c>
      <c r="J105" s="137"/>
    </row>
    <row r="106" spans="1:10" ht="14.25">
      <c r="A106" s="325" t="s">
        <v>348</v>
      </c>
      <c r="B106" s="325" t="s">
        <v>36</v>
      </c>
      <c r="C106" s="325" t="s">
        <v>281</v>
      </c>
      <c r="D106" s="336" t="s">
        <v>294</v>
      </c>
      <c r="E106" s="325" t="s">
        <v>284</v>
      </c>
      <c r="F106" s="264">
        <v>2</v>
      </c>
      <c r="G106" s="264">
        <v>8610.67</v>
      </c>
      <c r="H106" s="326">
        <f t="shared" si="14"/>
        <v>10362.94</v>
      </c>
      <c r="I106" s="328">
        <f t="shared" si="15"/>
        <v>20725.88</v>
      </c>
      <c r="J106" s="137"/>
    </row>
    <row r="107" spans="1:10" ht="14.25">
      <c r="A107" s="325" t="s">
        <v>349</v>
      </c>
      <c r="B107" s="325" t="s">
        <v>36</v>
      </c>
      <c r="C107" s="325" t="s">
        <v>281</v>
      </c>
      <c r="D107" s="336" t="s">
        <v>296</v>
      </c>
      <c r="E107" s="325" t="s">
        <v>284</v>
      </c>
      <c r="F107" s="264">
        <v>5</v>
      </c>
      <c r="G107" s="264">
        <v>1698</v>
      </c>
      <c r="H107" s="326">
        <f t="shared" si="14"/>
        <v>2043.54</v>
      </c>
      <c r="I107" s="328">
        <f t="shared" si="15"/>
        <v>10217.700000000001</v>
      </c>
      <c r="J107" s="137"/>
    </row>
    <row r="108" spans="1:10" ht="14.25">
      <c r="A108" s="325" t="s">
        <v>350</v>
      </c>
      <c r="B108" s="325" t="s">
        <v>36</v>
      </c>
      <c r="C108" s="325" t="s">
        <v>281</v>
      </c>
      <c r="D108" s="336" t="s">
        <v>297</v>
      </c>
      <c r="E108" s="325" t="s">
        <v>284</v>
      </c>
      <c r="F108" s="264">
        <v>3</v>
      </c>
      <c r="G108" s="264">
        <v>2597.29</v>
      </c>
      <c r="H108" s="326">
        <f t="shared" si="14"/>
        <v>3125.83</v>
      </c>
      <c r="I108" s="328">
        <f t="shared" si="15"/>
        <v>9377.49</v>
      </c>
      <c r="J108" s="137"/>
    </row>
    <row r="109" spans="1:10" ht="14.25">
      <c r="A109" s="325" t="s">
        <v>351</v>
      </c>
      <c r="B109" s="325" t="s">
        <v>36</v>
      </c>
      <c r="C109" s="325" t="s">
        <v>281</v>
      </c>
      <c r="D109" s="336" t="s">
        <v>298</v>
      </c>
      <c r="E109" s="325" t="s">
        <v>284</v>
      </c>
      <c r="F109" s="264">
        <v>1</v>
      </c>
      <c r="G109" s="264">
        <v>1995.85</v>
      </c>
      <c r="H109" s="326">
        <f t="shared" si="14"/>
        <v>2402</v>
      </c>
      <c r="I109" s="328">
        <f t="shared" si="15"/>
        <v>2402</v>
      </c>
      <c r="J109" s="137"/>
    </row>
    <row r="110" spans="1:10" ht="14.25">
      <c r="A110" s="325" t="s">
        <v>352</v>
      </c>
      <c r="B110" s="325" t="s">
        <v>36</v>
      </c>
      <c r="C110" s="325" t="s">
        <v>281</v>
      </c>
      <c r="D110" s="336" t="s">
        <v>299</v>
      </c>
      <c r="E110" s="325" t="s">
        <v>284</v>
      </c>
      <c r="F110" s="264">
        <v>71</v>
      </c>
      <c r="G110" s="264">
        <v>5.96</v>
      </c>
      <c r="H110" s="326">
        <f t="shared" si="14"/>
        <v>7.17</v>
      </c>
      <c r="I110" s="328">
        <f t="shared" si="15"/>
        <v>509.07</v>
      </c>
      <c r="J110" s="137"/>
    </row>
    <row r="111" spans="1:10" ht="14.25">
      <c r="A111" s="325" t="s">
        <v>353</v>
      </c>
      <c r="B111" s="325" t="s">
        <v>36</v>
      </c>
      <c r="C111" s="325" t="s">
        <v>281</v>
      </c>
      <c r="D111" s="336" t="s">
        <v>300</v>
      </c>
      <c r="E111" s="325" t="s">
        <v>284</v>
      </c>
      <c r="F111" s="264">
        <v>105</v>
      </c>
      <c r="G111" s="264">
        <v>7.82</v>
      </c>
      <c r="H111" s="326">
        <f t="shared" si="14"/>
        <v>9.41</v>
      </c>
      <c r="I111" s="328">
        <f t="shared" si="15"/>
        <v>988.05</v>
      </c>
      <c r="J111" s="137"/>
    </row>
    <row r="112" spans="1:10" ht="14.25">
      <c r="A112" s="375" t="s">
        <v>354</v>
      </c>
      <c r="B112" s="375" t="s">
        <v>36</v>
      </c>
      <c r="C112" s="375" t="s">
        <v>281</v>
      </c>
      <c r="D112" s="376" t="s">
        <v>301</v>
      </c>
      <c r="E112" s="375" t="s">
        <v>284</v>
      </c>
      <c r="F112" s="365">
        <v>6</v>
      </c>
      <c r="G112" s="365">
        <v>98.9</v>
      </c>
      <c r="H112" s="377">
        <v>119.02</v>
      </c>
      <c r="I112" s="374">
        <v>714.12</v>
      </c>
      <c r="J112" s="137"/>
    </row>
    <row r="113" spans="1:10" thickBot="1">
      <c r="A113" s="375" t="s">
        <v>410</v>
      </c>
      <c r="B113" s="375">
        <v>88277</v>
      </c>
      <c r="C113" s="375" t="s">
        <v>4</v>
      </c>
      <c r="D113" s="376" t="s">
        <v>409</v>
      </c>
      <c r="E113" s="375" t="s">
        <v>395</v>
      </c>
      <c r="F113" s="365">
        <v>480</v>
      </c>
      <c r="G113" s="365">
        <v>15.35</v>
      </c>
      <c r="H113" s="377">
        <f t="shared" si="14"/>
        <v>18.47</v>
      </c>
      <c r="I113" s="374">
        <f t="shared" si="15"/>
        <v>8865.6</v>
      </c>
      <c r="J113" s="137"/>
    </row>
    <row r="114" spans="1:10" ht="15.75" thickBot="1">
      <c r="A114" s="470" t="s">
        <v>1</v>
      </c>
      <c r="B114" s="471"/>
      <c r="C114" s="471"/>
      <c r="D114" s="471"/>
      <c r="E114" s="471"/>
      <c r="F114" s="471"/>
      <c r="G114" s="471"/>
      <c r="H114" s="472"/>
      <c r="I114" s="307">
        <f>SUM(I102:I113)</f>
        <v>188592.38999999998</v>
      </c>
      <c r="J114" s="137"/>
    </row>
    <row r="115" spans="1:10" ht="13.9" customHeight="1">
      <c r="A115" s="378" t="s">
        <v>175</v>
      </c>
      <c r="B115" s="370"/>
      <c r="C115" s="378"/>
      <c r="D115" s="370" t="s">
        <v>302</v>
      </c>
      <c r="E115" s="370"/>
      <c r="F115" s="370"/>
      <c r="G115" s="370"/>
      <c r="H115" s="370"/>
      <c r="I115" s="370"/>
      <c r="J115" s="137"/>
    </row>
    <row r="116" spans="1:10" ht="14.25">
      <c r="A116" s="325" t="s">
        <v>355</v>
      </c>
      <c r="B116" s="329" t="s">
        <v>36</v>
      </c>
      <c r="C116" s="325" t="s">
        <v>281</v>
      </c>
      <c r="D116" s="319" t="s">
        <v>398</v>
      </c>
      <c r="E116" s="325" t="s">
        <v>252</v>
      </c>
      <c r="F116" s="264">
        <v>1.4</v>
      </c>
      <c r="G116" s="264">
        <v>3800</v>
      </c>
      <c r="H116" s="326">
        <f t="shared" ref="H116:H127" si="16">TRUNC(G116*(1+$I$11),2)</f>
        <v>4573.3</v>
      </c>
      <c r="I116" s="328">
        <f t="shared" ref="I116:I127" si="17">TRUNC(F116*H116,2)</f>
        <v>6402.62</v>
      </c>
      <c r="J116" s="137"/>
    </row>
    <row r="117" spans="1:10" ht="14.25">
      <c r="A117" s="325" t="s">
        <v>356</v>
      </c>
      <c r="B117" s="329" t="s">
        <v>36</v>
      </c>
      <c r="C117" s="325" t="s">
        <v>281</v>
      </c>
      <c r="D117" s="319" t="s">
        <v>399</v>
      </c>
      <c r="E117" s="325" t="s">
        <v>252</v>
      </c>
      <c r="F117" s="264">
        <v>1</v>
      </c>
      <c r="G117" s="264">
        <v>3800</v>
      </c>
      <c r="H117" s="326">
        <f t="shared" si="16"/>
        <v>4573.3</v>
      </c>
      <c r="I117" s="328">
        <f t="shared" si="17"/>
        <v>4573.3</v>
      </c>
      <c r="J117" s="137"/>
    </row>
    <row r="118" spans="1:10" ht="14.25">
      <c r="A118" s="325" t="s">
        <v>357</v>
      </c>
      <c r="B118" s="329" t="s">
        <v>36</v>
      </c>
      <c r="C118" s="325" t="s">
        <v>281</v>
      </c>
      <c r="D118" s="319" t="s">
        <v>400</v>
      </c>
      <c r="E118" s="325" t="s">
        <v>252</v>
      </c>
      <c r="F118" s="264">
        <v>1</v>
      </c>
      <c r="G118" s="264">
        <v>3800</v>
      </c>
      <c r="H118" s="326">
        <f t="shared" si="16"/>
        <v>4573.3</v>
      </c>
      <c r="I118" s="328">
        <f t="shared" si="17"/>
        <v>4573.3</v>
      </c>
      <c r="J118" s="137"/>
    </row>
    <row r="119" spans="1:10" ht="14.25">
      <c r="A119" s="325" t="s">
        <v>358</v>
      </c>
      <c r="B119" s="329" t="s">
        <v>36</v>
      </c>
      <c r="C119" s="325" t="s">
        <v>281</v>
      </c>
      <c r="D119" s="319" t="s">
        <v>401</v>
      </c>
      <c r="E119" s="325" t="s">
        <v>252</v>
      </c>
      <c r="F119" s="264">
        <v>0.7</v>
      </c>
      <c r="G119" s="264">
        <v>3800</v>
      </c>
      <c r="H119" s="326">
        <f t="shared" si="16"/>
        <v>4573.3</v>
      </c>
      <c r="I119" s="328">
        <f t="shared" si="17"/>
        <v>3201.31</v>
      </c>
      <c r="J119" s="137"/>
    </row>
    <row r="120" spans="1:10" ht="14.25">
      <c r="A120" s="325" t="s">
        <v>359</v>
      </c>
      <c r="B120" s="329" t="s">
        <v>36</v>
      </c>
      <c r="C120" s="325" t="s">
        <v>281</v>
      </c>
      <c r="D120" s="319" t="s">
        <v>402</v>
      </c>
      <c r="E120" s="325" t="s">
        <v>252</v>
      </c>
      <c r="F120" s="264">
        <v>0.7</v>
      </c>
      <c r="G120" s="264">
        <v>3800</v>
      </c>
      <c r="H120" s="326">
        <f t="shared" si="16"/>
        <v>4573.3</v>
      </c>
      <c r="I120" s="328">
        <f t="shared" si="17"/>
        <v>3201.31</v>
      </c>
      <c r="J120" s="137"/>
    </row>
    <row r="121" spans="1:10" ht="14.25">
      <c r="A121" s="325" t="s">
        <v>360</v>
      </c>
      <c r="B121" s="329" t="s">
        <v>36</v>
      </c>
      <c r="C121" s="325" t="s">
        <v>281</v>
      </c>
      <c r="D121" s="319" t="s">
        <v>403</v>
      </c>
      <c r="E121" s="325" t="s">
        <v>252</v>
      </c>
      <c r="F121" s="264">
        <v>2.9</v>
      </c>
      <c r="G121" s="264">
        <v>3800</v>
      </c>
      <c r="H121" s="326">
        <f t="shared" si="16"/>
        <v>4573.3</v>
      </c>
      <c r="I121" s="328">
        <f t="shared" si="17"/>
        <v>13262.57</v>
      </c>
      <c r="J121" s="137"/>
    </row>
    <row r="122" spans="1:10" ht="14.25">
      <c r="A122" s="325" t="s">
        <v>361</v>
      </c>
      <c r="B122" s="330" t="s">
        <v>36</v>
      </c>
      <c r="C122" s="325" t="s">
        <v>281</v>
      </c>
      <c r="D122" s="319" t="s">
        <v>404</v>
      </c>
      <c r="E122" s="325" t="s">
        <v>252</v>
      </c>
      <c r="F122" s="264">
        <v>5.3</v>
      </c>
      <c r="G122" s="264">
        <v>5800</v>
      </c>
      <c r="H122" s="326">
        <f t="shared" si="16"/>
        <v>6980.3</v>
      </c>
      <c r="I122" s="328">
        <f t="shared" si="17"/>
        <v>36995.589999999997</v>
      </c>
      <c r="J122" s="137"/>
    </row>
    <row r="123" spans="1:10" ht="14.25">
      <c r="A123" s="325" t="s">
        <v>359</v>
      </c>
      <c r="B123" s="423">
        <v>3990</v>
      </c>
      <c r="C123" s="265" t="s">
        <v>4</v>
      </c>
      <c r="D123" s="319" t="s">
        <v>235</v>
      </c>
      <c r="E123" s="217" t="s">
        <v>226</v>
      </c>
      <c r="F123" s="321">
        <v>1000</v>
      </c>
      <c r="G123" s="428">
        <v>19.809999999999999</v>
      </c>
      <c r="H123" s="326">
        <f t="shared" si="16"/>
        <v>23.84</v>
      </c>
      <c r="I123" s="328">
        <f t="shared" si="17"/>
        <v>23840</v>
      </c>
      <c r="J123" s="137"/>
    </row>
    <row r="124" spans="1:10" ht="14.25">
      <c r="A124" s="426" t="s">
        <v>405</v>
      </c>
      <c r="B124" s="423">
        <v>101413</v>
      </c>
      <c r="C124" s="408" t="s">
        <v>4</v>
      </c>
      <c r="D124" s="319" t="s">
        <v>406</v>
      </c>
      <c r="E124" s="217" t="s">
        <v>267</v>
      </c>
      <c r="F124" s="321">
        <v>1</v>
      </c>
      <c r="G124" s="427">
        <v>3351.77</v>
      </c>
      <c r="H124" s="326">
        <f t="shared" si="16"/>
        <v>4033.85</v>
      </c>
      <c r="I124" s="328">
        <f t="shared" si="17"/>
        <v>4033.85</v>
      </c>
      <c r="J124" s="137"/>
    </row>
    <row r="125" spans="1:10" ht="14.25">
      <c r="A125" s="325" t="s">
        <v>360</v>
      </c>
      <c r="B125" s="325" t="s">
        <v>36</v>
      </c>
      <c r="C125" s="325" t="s">
        <v>281</v>
      </c>
      <c r="D125" s="336" t="s">
        <v>283</v>
      </c>
      <c r="E125" s="325" t="s">
        <v>284</v>
      </c>
      <c r="F125" s="264">
        <v>7000</v>
      </c>
      <c r="G125" s="264">
        <v>12.46</v>
      </c>
      <c r="H125" s="326">
        <f t="shared" si="16"/>
        <v>14.99</v>
      </c>
      <c r="I125" s="328">
        <f t="shared" si="17"/>
        <v>104930</v>
      </c>
      <c r="J125" s="137"/>
    </row>
    <row r="126" spans="1:10" ht="14.25">
      <c r="A126" s="325" t="s">
        <v>361</v>
      </c>
      <c r="B126" s="325" t="s">
        <v>36</v>
      </c>
      <c r="C126" s="325" t="s">
        <v>281</v>
      </c>
      <c r="D126" s="336" t="s">
        <v>285</v>
      </c>
      <c r="E126" s="325" t="s">
        <v>284</v>
      </c>
      <c r="F126" s="264">
        <v>48</v>
      </c>
      <c r="G126" s="264">
        <v>190.5</v>
      </c>
      <c r="H126" s="326">
        <f t="shared" si="16"/>
        <v>229.26</v>
      </c>
      <c r="I126" s="328">
        <f t="shared" si="17"/>
        <v>11004.48</v>
      </c>
      <c r="J126" s="137"/>
    </row>
    <row r="127" spans="1:10" thickBot="1">
      <c r="A127" s="375" t="s">
        <v>362</v>
      </c>
      <c r="B127" s="375" t="s">
        <v>36</v>
      </c>
      <c r="C127" s="375" t="s">
        <v>281</v>
      </c>
      <c r="D127" s="376" t="s">
        <v>303</v>
      </c>
      <c r="E127" s="375" t="s">
        <v>284</v>
      </c>
      <c r="F127" s="365">
        <v>1</v>
      </c>
      <c r="G127" s="365">
        <v>2365</v>
      </c>
      <c r="H127" s="377">
        <f t="shared" si="16"/>
        <v>2846.27</v>
      </c>
      <c r="I127" s="374">
        <f t="shared" si="17"/>
        <v>2846.27</v>
      </c>
      <c r="J127" s="137"/>
    </row>
    <row r="128" spans="1:10" ht="15.75" thickBot="1">
      <c r="A128" s="470" t="s">
        <v>1</v>
      </c>
      <c r="B128" s="471"/>
      <c r="C128" s="471"/>
      <c r="D128" s="471"/>
      <c r="E128" s="471"/>
      <c r="F128" s="471"/>
      <c r="G128" s="471"/>
      <c r="H128" s="472"/>
      <c r="I128" s="307">
        <f>SUM(I116:I127)</f>
        <v>218864.6</v>
      </c>
      <c r="J128" s="137"/>
    </row>
    <row r="129" spans="1:10">
      <c r="A129" s="379" t="s">
        <v>363</v>
      </c>
      <c r="B129" s="368"/>
      <c r="C129" s="369"/>
      <c r="D129" s="380" t="s">
        <v>122</v>
      </c>
      <c r="E129" s="381"/>
      <c r="F129" s="382"/>
      <c r="G129" s="383"/>
      <c r="H129" s="383"/>
      <c r="I129" s="384"/>
      <c r="J129" s="134"/>
    </row>
    <row r="130" spans="1:10" ht="14.25">
      <c r="A130" s="267" t="s">
        <v>364</v>
      </c>
      <c r="B130" s="310">
        <v>100716</v>
      </c>
      <c r="C130" s="269" t="s">
        <v>4</v>
      </c>
      <c r="D130" s="319" t="s">
        <v>261</v>
      </c>
      <c r="E130" s="268" t="s">
        <v>44</v>
      </c>
      <c r="F130" s="266">
        <f>49.365+362.82+147.097+463.9+280+132.64+160+15+300+200+(2*(27*0.471)+(70*0.63)+(4*0.78)+(4*0.942)+(4*1.1)+(6*1.26))</f>
        <v>2199.2040000000002</v>
      </c>
      <c r="G130" s="288">
        <v>25.9</v>
      </c>
      <c r="H130" s="264">
        <f>TRUNC(G130*(1+$I$11),2)</f>
        <v>31.17</v>
      </c>
      <c r="I130" s="311">
        <f>TRUNC(F130*H130,2)</f>
        <v>68549.179999999993</v>
      </c>
      <c r="J130" s="134"/>
    </row>
    <row r="131" spans="1:10" ht="14.25">
      <c r="A131" s="267" t="s">
        <v>344</v>
      </c>
      <c r="B131" s="310">
        <v>100727</v>
      </c>
      <c r="C131" s="269" t="s">
        <v>4</v>
      </c>
      <c r="D131" s="319" t="s">
        <v>259</v>
      </c>
      <c r="E131" s="268" t="s">
        <v>44</v>
      </c>
      <c r="F131" s="266">
        <f>49.365+362.82+147.097+463.9+280+132.64+160+15+300+200+(2*(27*0.471)+(70*0.63)+(4*0.78)+(4*0.942)+(4*1.1)+(6*1.26))+(145*0.126*6)</f>
        <v>2308.8240000000001</v>
      </c>
      <c r="G131" s="288">
        <v>22.69</v>
      </c>
      <c r="H131" s="264">
        <f>TRUNC(G131*(1+$I$11),2)</f>
        <v>27.3</v>
      </c>
      <c r="I131" s="311">
        <f>TRUNC(F131*H131,2)</f>
        <v>63030.89</v>
      </c>
      <c r="J131" s="134"/>
    </row>
    <row r="132" spans="1:10" ht="14.25">
      <c r="A132" s="267" t="s">
        <v>365</v>
      </c>
      <c r="B132" s="310">
        <v>100751</v>
      </c>
      <c r="C132" s="269" t="s">
        <v>4</v>
      </c>
      <c r="D132" s="319" t="s">
        <v>260</v>
      </c>
      <c r="E132" s="268" t="s">
        <v>44</v>
      </c>
      <c r="F132" s="266">
        <f>49.365+362.82+147.097+463.9+280+132.64+160+15+300+200+(2*(27*0.471)+(70*0.63)+(4*0.78)+(4*0.942)+(4*1.1)+(6*1.26))+(145*0.126*6)</f>
        <v>2308.8240000000001</v>
      </c>
      <c r="G132" s="288">
        <v>33.83</v>
      </c>
      <c r="H132" s="264">
        <f>TRUNC(G132*(1+$I$11),2)</f>
        <v>40.71</v>
      </c>
      <c r="I132" s="311">
        <f>TRUNC(F132*H132,2)</f>
        <v>93992.22</v>
      </c>
      <c r="J132" s="134"/>
    </row>
    <row r="133" spans="1:10" thickBot="1">
      <c r="A133" s="267" t="s">
        <v>366</v>
      </c>
      <c r="B133" s="310">
        <v>102491</v>
      </c>
      <c r="C133" s="269" t="s">
        <v>4</v>
      </c>
      <c r="D133" s="347" t="s">
        <v>273</v>
      </c>
      <c r="E133" s="268" t="s">
        <v>44</v>
      </c>
      <c r="F133" s="266">
        <f>32+112</f>
        <v>144</v>
      </c>
      <c r="G133" s="385">
        <v>15.52</v>
      </c>
      <c r="H133" s="365">
        <f>TRUNC(G133*(1+$I$11),2)</f>
        <v>18.670000000000002</v>
      </c>
      <c r="I133" s="311">
        <f>TRUNC(F133*H133,2)</f>
        <v>2688.48</v>
      </c>
      <c r="J133" s="134"/>
    </row>
    <row r="134" spans="1:10" ht="15.75" thickBot="1">
      <c r="A134" s="470" t="s">
        <v>1</v>
      </c>
      <c r="B134" s="471"/>
      <c r="C134" s="471"/>
      <c r="D134" s="468"/>
      <c r="E134" s="471"/>
      <c r="F134" s="471"/>
      <c r="G134" s="471"/>
      <c r="H134" s="472"/>
      <c r="I134" s="307">
        <f>SUM(I130:I133)</f>
        <v>228260.77000000002</v>
      </c>
      <c r="J134" s="134"/>
    </row>
    <row r="135" spans="1:10" ht="15.75" thickBot="1">
      <c r="A135" s="138"/>
      <c r="B135" s="139"/>
      <c r="C135" s="345"/>
      <c r="D135" s="140"/>
      <c r="E135" s="140"/>
      <c r="F135" s="141"/>
      <c r="G135" s="142"/>
      <c r="H135" s="142"/>
      <c r="I135" s="143"/>
    </row>
    <row r="136" spans="1:10" ht="15.75" thickBot="1">
      <c r="A136" s="473" t="s">
        <v>2</v>
      </c>
      <c r="B136" s="474"/>
      <c r="C136" s="474"/>
      <c r="D136" s="474"/>
      <c r="E136" s="474"/>
      <c r="F136" s="474"/>
      <c r="G136" s="474"/>
      <c r="H136" s="475"/>
      <c r="I136" s="144">
        <f>I28+I50+I66+I76+I100+I114+I128+I134</f>
        <v>2694660.8800000004</v>
      </c>
    </row>
    <row r="137" spans="1:10">
      <c r="A137" s="145"/>
      <c r="B137" s="145"/>
      <c r="C137" s="343"/>
      <c r="D137" s="145"/>
      <c r="E137" s="145"/>
      <c r="F137" s="145"/>
      <c r="G137" s="145"/>
      <c r="H137" s="145"/>
      <c r="I137" s="145"/>
    </row>
    <row r="138" spans="1:10">
      <c r="A138" s="145"/>
      <c r="B138" s="145"/>
      <c r="C138" s="343"/>
      <c r="D138" s="145"/>
      <c r="E138" s="145"/>
      <c r="F138" s="145"/>
      <c r="G138" s="145"/>
      <c r="H138" s="145"/>
      <c r="I138" s="145"/>
    </row>
    <row r="139" spans="1:10">
      <c r="A139" s="145"/>
      <c r="B139" s="145"/>
      <c r="C139" s="343"/>
      <c r="D139" s="145"/>
      <c r="E139" s="145"/>
      <c r="F139" s="145"/>
      <c r="G139" s="145"/>
      <c r="H139" s="145"/>
      <c r="I139" s="145"/>
    </row>
    <row r="140" spans="1:10">
      <c r="A140" s="145"/>
      <c r="B140" s="145"/>
      <c r="C140" s="343"/>
      <c r="D140" s="145"/>
      <c r="E140" s="145"/>
      <c r="F140" s="145"/>
      <c r="G140" s="145"/>
      <c r="H140" s="145"/>
      <c r="I140" s="145"/>
    </row>
    <row r="141" spans="1:10">
      <c r="A141" s="477" t="s">
        <v>54</v>
      </c>
      <c r="B141" s="477"/>
      <c r="C141" s="477"/>
      <c r="D141" s="477"/>
      <c r="E141" s="477"/>
      <c r="F141" s="477"/>
      <c r="G141" s="477"/>
      <c r="H141" s="477"/>
      <c r="I141" s="477"/>
    </row>
    <row r="142" spans="1:10">
      <c r="A142" s="456" t="s">
        <v>367</v>
      </c>
      <c r="B142" s="476"/>
      <c r="C142" s="476"/>
      <c r="D142" s="476"/>
      <c r="E142" s="476"/>
      <c r="F142" s="476"/>
      <c r="G142" s="476"/>
      <c r="H142" s="476"/>
      <c r="I142" s="476"/>
    </row>
    <row r="143" spans="1:10">
      <c r="A143" s="456" t="s">
        <v>368</v>
      </c>
      <c r="B143" s="476"/>
      <c r="C143" s="476"/>
      <c r="D143" s="476"/>
      <c r="E143" s="476"/>
      <c r="F143" s="476"/>
      <c r="G143" s="476"/>
      <c r="H143" s="476"/>
      <c r="I143" s="476"/>
    </row>
    <row r="144" spans="1:10">
      <c r="A144" s="456" t="s">
        <v>369</v>
      </c>
      <c r="B144" s="476"/>
      <c r="C144" s="476"/>
      <c r="D144" s="476"/>
      <c r="E144" s="476"/>
      <c r="F144" s="476"/>
      <c r="G144" s="476"/>
      <c r="H144" s="476"/>
      <c r="I144" s="476"/>
    </row>
  </sheetData>
  <mergeCells count="24">
    <mergeCell ref="A50:H50"/>
    <mergeCell ref="A28:H28"/>
    <mergeCell ref="A1:I1"/>
    <mergeCell ref="A5:I5"/>
    <mergeCell ref="A7:I7"/>
    <mergeCell ref="A10:I10"/>
    <mergeCell ref="A11:H11"/>
    <mergeCell ref="A2:I2"/>
    <mergeCell ref="A12:I12"/>
    <mergeCell ref="A14:I14"/>
    <mergeCell ref="A3:I3"/>
    <mergeCell ref="A8:I8"/>
    <mergeCell ref="A6:I6"/>
    <mergeCell ref="A134:H134"/>
    <mergeCell ref="A136:H136"/>
    <mergeCell ref="A144:I144"/>
    <mergeCell ref="A141:I141"/>
    <mergeCell ref="A142:I142"/>
    <mergeCell ref="A143:I143"/>
    <mergeCell ref="A100:H100"/>
    <mergeCell ref="A76:H76"/>
    <mergeCell ref="A66:H66"/>
    <mergeCell ref="A114:H114"/>
    <mergeCell ref="A128:H128"/>
  </mergeCells>
  <phoneticPr fontId="82" type="noConversion"/>
  <printOptions horizontalCentered="1"/>
  <pageMargins left="0.19685039370078741" right="0.19685039370078741" top="0.19685039370078741" bottom="0.19685039370078741" header="0.31496062992125984" footer="0.31496062992125984"/>
  <pageSetup paperSize="9" scale="51" fitToHeight="0" orientation="landscape" r:id="rId1"/>
  <headerFooter scaleWithDoc="0" alignWithMargins="0">
    <oddFooter>Página &amp;P de &amp;N</oddFooter>
  </headerFooter>
</worksheet>
</file>

<file path=xl/worksheets/sheet3.xml><?xml version="1.0" encoding="utf-8"?>
<worksheet xmlns="http://schemas.openxmlformats.org/spreadsheetml/2006/main" xmlns:r="http://schemas.openxmlformats.org/officeDocument/2006/relationships">
  <sheetPr>
    <tabColor rgb="FF002060"/>
  </sheetPr>
  <dimension ref="A1:U37"/>
  <sheetViews>
    <sheetView showZeros="0" view="pageBreakPreview" topLeftCell="A4" zoomScale="70" zoomScaleNormal="75" zoomScaleSheetLayoutView="70" workbookViewId="0">
      <selection activeCell="M19" sqref="M19"/>
    </sheetView>
  </sheetViews>
  <sheetFormatPr defaultColWidth="9.140625" defaultRowHeight="12.75"/>
  <cols>
    <col min="1" max="1" width="6.7109375" style="185" customWidth="1"/>
    <col min="2" max="2" width="40.28515625" style="185" customWidth="1"/>
    <col min="3" max="3" width="19" style="185" customWidth="1"/>
    <col min="4" max="4" width="11.7109375" style="185" customWidth="1"/>
    <col min="5" max="5" width="16" style="185" customWidth="1"/>
    <col min="6" max="6" width="7.140625" style="185" customWidth="1"/>
    <col min="7" max="7" width="15.7109375" style="185" customWidth="1"/>
    <col min="8" max="8" width="9.140625" style="185" customWidth="1"/>
    <col min="9" max="9" width="15.28515625" style="185" customWidth="1"/>
    <col min="10" max="10" width="8.140625" style="185" customWidth="1"/>
    <col min="11" max="11" width="15.140625" style="185" customWidth="1"/>
    <col min="12" max="12" width="9.140625" style="185"/>
    <col min="13" max="13" width="15.7109375" style="185" bestFit="1" customWidth="1"/>
    <col min="14" max="14" width="9.5703125" style="185" customWidth="1"/>
    <col min="15" max="15" width="18" style="185" customWidth="1"/>
    <col min="16" max="16" width="10.42578125" style="185" customWidth="1"/>
    <col min="17" max="17" width="18.140625" style="185" customWidth="1"/>
    <col min="18" max="18" width="9.140625" style="185"/>
    <col min="19" max="19" width="18.140625" style="185" customWidth="1"/>
    <col min="20" max="20" width="10.42578125" style="185" customWidth="1"/>
    <col min="21" max="21" width="1" style="185" hidden="1" customWidth="1"/>
    <col min="22" max="16384" width="9.140625" style="185"/>
  </cols>
  <sheetData>
    <row r="1" spans="1:20" s="183" customFormat="1" ht="18.75" customHeight="1">
      <c r="A1" s="435" t="str">
        <f>ORÇAMENTO!A1</f>
        <v>SERVIÇO PÚBLICO</v>
      </c>
      <c r="B1" s="436"/>
      <c r="C1" s="436"/>
      <c r="D1" s="436"/>
      <c r="E1" s="436"/>
      <c r="F1" s="436"/>
      <c r="G1" s="436"/>
      <c r="H1" s="436"/>
      <c r="I1" s="436"/>
      <c r="J1" s="436"/>
      <c r="K1" s="436"/>
      <c r="L1" s="436"/>
      <c r="M1" s="436"/>
      <c r="N1" s="436"/>
      <c r="O1" s="436"/>
      <c r="P1" s="436"/>
      <c r="Q1" s="436"/>
      <c r="R1" s="436"/>
      <c r="S1" s="436"/>
      <c r="T1" s="436"/>
    </row>
    <row r="2" spans="1:20" s="183" customFormat="1" ht="18" customHeight="1">
      <c r="A2" s="435" t="str">
        <f>ORÇAMENTO!A2</f>
        <v>ESTADO DE MATO GROSSO</v>
      </c>
      <c r="B2" s="436"/>
      <c r="C2" s="436"/>
      <c r="D2" s="436"/>
      <c r="E2" s="436"/>
      <c r="F2" s="436"/>
      <c r="G2" s="436"/>
      <c r="H2" s="436"/>
      <c r="I2" s="436"/>
      <c r="J2" s="436"/>
      <c r="K2" s="436"/>
      <c r="L2" s="436"/>
      <c r="M2" s="436"/>
      <c r="N2" s="436"/>
      <c r="O2" s="436"/>
      <c r="P2" s="436"/>
      <c r="Q2" s="436"/>
      <c r="R2" s="436"/>
      <c r="S2" s="436"/>
      <c r="T2" s="436"/>
    </row>
    <row r="3" spans="1:20" s="183" customFormat="1" ht="18" customHeight="1">
      <c r="A3" s="435" t="str">
        <f>ORÇAMENTO!A3</f>
        <v>PREFEITURA MUNICIPAL DE APIACÁS</v>
      </c>
      <c r="B3" s="436"/>
      <c r="C3" s="436"/>
      <c r="D3" s="436"/>
      <c r="E3" s="436"/>
      <c r="F3" s="436"/>
      <c r="G3" s="436"/>
      <c r="H3" s="436"/>
      <c r="I3" s="436"/>
      <c r="J3" s="436"/>
      <c r="K3" s="436"/>
      <c r="L3" s="436"/>
      <c r="M3" s="436"/>
      <c r="N3" s="436"/>
      <c r="O3" s="436"/>
      <c r="P3" s="436"/>
      <c r="Q3" s="436"/>
      <c r="R3" s="436"/>
      <c r="S3" s="436"/>
      <c r="T3" s="436"/>
    </row>
    <row r="4" spans="1:20" s="183" customFormat="1" ht="18">
      <c r="A4" s="497"/>
      <c r="B4" s="497"/>
      <c r="C4" s="497"/>
      <c r="D4" s="497"/>
      <c r="E4" s="497"/>
      <c r="F4" s="497"/>
      <c r="G4" s="497"/>
      <c r="H4" s="497"/>
      <c r="I4" s="497"/>
      <c r="J4" s="497"/>
      <c r="K4" s="184"/>
      <c r="L4" s="184"/>
    </row>
    <row r="5" spans="1:20" s="183" customFormat="1" ht="18" customHeight="1">
      <c r="A5" s="520" t="str">
        <f>ORÇAMENTO!A5</f>
        <v>OBRA: CONSTRUÇÃO DE ESTAÇÃO DE TRATAMENTO DE ÁGUA COM CAPACIDADE PARA 30 l/s</v>
      </c>
      <c r="B5" s="520"/>
      <c r="C5" s="520"/>
      <c r="D5" s="520"/>
      <c r="E5" s="520"/>
      <c r="F5" s="520"/>
      <c r="G5" s="520"/>
      <c r="H5" s="520"/>
      <c r="I5" s="520"/>
      <c r="J5" s="520"/>
      <c r="K5" s="184"/>
      <c r="L5" s="184"/>
    </row>
    <row r="6" spans="1:20" s="183" customFormat="1" ht="18" customHeight="1">
      <c r="A6" s="520" t="str">
        <f>ORÇAMENTO!A6</f>
        <v>LOCAL: RUA DOS CRAVOS, Nº300, BAIRRO PRIMAVERA, APIACÁS - MT</v>
      </c>
      <c r="B6" s="520"/>
      <c r="C6" s="520"/>
      <c r="D6" s="520"/>
      <c r="E6" s="520"/>
      <c r="F6" s="520"/>
      <c r="G6" s="520"/>
      <c r="H6" s="520"/>
      <c r="I6" s="520"/>
      <c r="J6" s="520"/>
      <c r="K6" s="184"/>
      <c r="L6" s="184"/>
    </row>
    <row r="7" spans="1:20" s="183" customFormat="1" ht="18" customHeight="1">
      <c r="A7" s="520" t="str">
        <f>ORÇAMENTO!A7</f>
        <v>DATA: JUNHO/2022</v>
      </c>
      <c r="B7" s="520"/>
      <c r="C7" s="520"/>
      <c r="D7" s="520"/>
      <c r="E7" s="520"/>
      <c r="F7" s="520"/>
      <c r="G7" s="520"/>
      <c r="H7" s="520"/>
      <c r="I7" s="520"/>
      <c r="J7" s="520"/>
      <c r="K7" s="184"/>
      <c r="L7" s="184"/>
    </row>
    <row r="8" spans="1:20" s="183" customFormat="1" ht="18" customHeight="1">
      <c r="A8" s="520" t="str">
        <f>ORÇAMENTO!A8</f>
        <v>RESPONSÁVEL TÉCNICO: JOÃO ANTONIO POSSANI OINASKI - CREA - MT 024785</v>
      </c>
      <c r="B8" s="520"/>
      <c r="C8" s="520"/>
      <c r="D8" s="520"/>
      <c r="E8" s="520"/>
      <c r="F8" s="520"/>
      <c r="G8" s="520"/>
      <c r="H8" s="520"/>
      <c r="I8" s="520"/>
      <c r="J8" s="520"/>
      <c r="K8" s="184"/>
      <c r="L8" s="184"/>
    </row>
    <row r="9" spans="1:20" s="183" customFormat="1" ht="18" customHeight="1">
      <c r="A9" s="520" t="str">
        <f>ORÇAMENTO!A12</f>
        <v>TABELA SINAPI ABRIL_2022 DESONERADO</v>
      </c>
      <c r="B9" s="520"/>
      <c r="C9" s="520"/>
      <c r="D9" s="520"/>
      <c r="E9" s="520"/>
      <c r="F9" s="520"/>
      <c r="G9" s="520"/>
      <c r="H9" s="520"/>
      <c r="I9" s="520"/>
      <c r="J9" s="520"/>
      <c r="K9" s="184"/>
      <c r="L9" s="184"/>
    </row>
    <row r="10" spans="1:20" s="183" customFormat="1" ht="18.75" thickBot="1">
      <c r="A10" s="497"/>
      <c r="B10" s="497"/>
      <c r="C10" s="497"/>
      <c r="D10" s="497"/>
      <c r="E10" s="497"/>
      <c r="F10" s="497"/>
      <c r="G10" s="497"/>
      <c r="H10" s="497"/>
      <c r="I10" s="497"/>
      <c r="J10" s="497"/>
      <c r="K10" s="184"/>
      <c r="L10" s="184"/>
    </row>
    <row r="11" spans="1:20" s="183" customFormat="1" ht="20.100000000000001" customHeight="1" thickBot="1">
      <c r="A11" s="514" t="s">
        <v>40</v>
      </c>
      <c r="B11" s="515"/>
      <c r="C11" s="515"/>
      <c r="D11" s="515"/>
      <c r="E11" s="515"/>
      <c r="F11" s="515"/>
      <c r="G11" s="515"/>
      <c r="H11" s="515"/>
      <c r="I11" s="515"/>
      <c r="J11" s="515"/>
      <c r="K11" s="515"/>
      <c r="L11" s="515"/>
      <c r="M11" s="515"/>
      <c r="N11" s="515"/>
      <c r="O11" s="515"/>
      <c r="P11" s="515"/>
      <c r="Q11" s="515"/>
      <c r="R11" s="515"/>
      <c r="S11" s="515"/>
      <c r="T11" s="516"/>
    </row>
    <row r="12" spans="1:20" s="183" customFormat="1" ht="17.45" customHeight="1" thickBot="1">
      <c r="A12" s="500" t="str">
        <f>ORÇAMENTO!A11</f>
        <v xml:space="preserve">B.D.I. = </v>
      </c>
      <c r="B12" s="501"/>
      <c r="C12" s="501"/>
      <c r="D12" s="501"/>
      <c r="E12" s="501"/>
      <c r="F12" s="501"/>
      <c r="G12" s="501"/>
      <c r="H12" s="501"/>
      <c r="I12" s="501"/>
      <c r="J12" s="501"/>
      <c r="K12" s="501"/>
      <c r="L12" s="501"/>
      <c r="M12" s="501"/>
      <c r="N12" s="501"/>
      <c r="O12" s="501"/>
      <c r="P12" s="501"/>
      <c r="Q12" s="501"/>
      <c r="R12" s="502"/>
      <c r="S12" s="521">
        <f>ORÇAMENTO!I11</f>
        <v>0.20349999999999999</v>
      </c>
      <c r="T12" s="522"/>
    </row>
    <row r="13" spans="1:20" ht="16.5" thickBot="1">
      <c r="A13" s="495" t="s">
        <v>3</v>
      </c>
      <c r="B13" s="513" t="s">
        <v>41</v>
      </c>
      <c r="C13" s="503" t="s">
        <v>2</v>
      </c>
      <c r="D13" s="503"/>
      <c r="E13" s="507" t="s">
        <v>69</v>
      </c>
      <c r="F13" s="508"/>
      <c r="G13" s="508"/>
      <c r="H13" s="508"/>
      <c r="I13" s="508"/>
      <c r="J13" s="508"/>
      <c r="K13" s="508"/>
      <c r="L13" s="508"/>
      <c r="M13" s="508"/>
      <c r="N13" s="508"/>
      <c r="O13" s="508"/>
      <c r="P13" s="508"/>
      <c r="Q13" s="508"/>
      <c r="R13" s="508"/>
      <c r="S13" s="508"/>
      <c r="T13" s="509"/>
    </row>
    <row r="14" spans="1:20" ht="16.5" thickBot="1">
      <c r="A14" s="495"/>
      <c r="B14" s="513"/>
      <c r="C14" s="504"/>
      <c r="D14" s="504"/>
      <c r="E14" s="499" t="s">
        <v>70</v>
      </c>
      <c r="F14" s="499"/>
      <c r="G14" s="498" t="s">
        <v>71</v>
      </c>
      <c r="H14" s="499"/>
      <c r="I14" s="498" t="s">
        <v>72</v>
      </c>
      <c r="J14" s="499"/>
      <c r="K14" s="498" t="s">
        <v>370</v>
      </c>
      <c r="L14" s="499"/>
      <c r="M14" s="498" t="s">
        <v>371</v>
      </c>
      <c r="N14" s="499"/>
      <c r="O14" s="498" t="s">
        <v>372</v>
      </c>
      <c r="P14" s="499"/>
      <c r="Q14" s="498" t="s">
        <v>373</v>
      </c>
      <c r="R14" s="499"/>
      <c r="S14" s="498" t="s">
        <v>374</v>
      </c>
      <c r="T14" s="499"/>
    </row>
    <row r="15" spans="1:20" ht="15.75" thickBot="1">
      <c r="A15" s="496"/>
      <c r="B15" s="496"/>
      <c r="C15" s="186" t="s">
        <v>73</v>
      </c>
      <c r="D15" s="187" t="s">
        <v>13</v>
      </c>
      <c r="E15" s="188" t="s">
        <v>73</v>
      </c>
      <c r="F15" s="187" t="s">
        <v>13</v>
      </c>
      <c r="G15" s="188" t="s">
        <v>73</v>
      </c>
      <c r="H15" s="187" t="s">
        <v>13</v>
      </c>
      <c r="I15" s="189" t="s">
        <v>74</v>
      </c>
      <c r="J15" s="190" t="s">
        <v>13</v>
      </c>
      <c r="K15" s="188" t="s">
        <v>73</v>
      </c>
      <c r="L15" s="187" t="s">
        <v>13</v>
      </c>
      <c r="M15" s="188" t="s">
        <v>73</v>
      </c>
      <c r="N15" s="187" t="s">
        <v>13</v>
      </c>
      <c r="O15" s="188" t="s">
        <v>73</v>
      </c>
      <c r="P15" s="187" t="s">
        <v>13</v>
      </c>
      <c r="Q15" s="188" t="s">
        <v>73</v>
      </c>
      <c r="R15" s="187" t="s">
        <v>13</v>
      </c>
      <c r="S15" s="188" t="s">
        <v>73</v>
      </c>
      <c r="T15" s="187" t="s">
        <v>13</v>
      </c>
    </row>
    <row r="16" spans="1:20" ht="20.100000000000001" customHeight="1" thickBot="1">
      <c r="A16" s="389" t="str">
        <f>ORÇAMENTO!A16</f>
        <v>1.0</v>
      </c>
      <c r="B16" s="517" t="str">
        <f>ORÇAMENTO!D16</f>
        <v>CONSTRUÇÃO DE ESTAÇÃO DE TRATAMENTO DE ÁGUA NO MUNICÍPIO DE APIACÁS - MT</v>
      </c>
      <c r="C16" s="518"/>
      <c r="D16" s="518"/>
      <c r="E16" s="518"/>
      <c r="F16" s="518"/>
      <c r="G16" s="518"/>
      <c r="H16" s="518"/>
      <c r="I16" s="518"/>
      <c r="J16" s="518"/>
      <c r="K16" s="518"/>
      <c r="L16" s="518"/>
      <c r="M16" s="518"/>
      <c r="N16" s="518"/>
      <c r="O16" s="518"/>
      <c r="P16" s="518"/>
      <c r="Q16" s="518"/>
      <c r="R16" s="518"/>
      <c r="S16" s="518"/>
      <c r="T16" s="519"/>
    </row>
    <row r="17" spans="1:21" ht="15">
      <c r="A17" s="191" t="str">
        <f>ORÇAMENTO!A17</f>
        <v>1.1</v>
      </c>
      <c r="B17" s="192" t="str">
        <f>ORÇAMENTO!D17</f>
        <v>INSTALAÇÃO DO CANTEIRO DE OBRA</v>
      </c>
      <c r="C17" s="193">
        <f>ORÇAMENTO!I28</f>
        <v>346547.19</v>
      </c>
      <c r="D17" s="194">
        <f t="shared" ref="D17:D24" si="0">(C17/$C$25)</f>
        <v>0.12860512154687159</v>
      </c>
      <c r="E17" s="195">
        <f>C17*F17/100</f>
        <v>173273.595</v>
      </c>
      <c r="F17" s="196">
        <v>50</v>
      </c>
      <c r="G17" s="195">
        <f t="shared" ref="G17:G23" si="1">C17*H17/100</f>
        <v>173273.595</v>
      </c>
      <c r="H17" s="196">
        <v>50</v>
      </c>
      <c r="I17" s="197">
        <f t="shared" ref="I17:I20" si="2">C17*J17/100</f>
        <v>0</v>
      </c>
      <c r="J17" s="199">
        <v>0</v>
      </c>
      <c r="K17" s="390"/>
      <c r="L17" s="391"/>
      <c r="M17" s="394"/>
      <c r="N17" s="391"/>
      <c r="O17" s="394"/>
      <c r="P17" s="391"/>
      <c r="Q17" s="394"/>
      <c r="R17" s="391"/>
      <c r="S17" s="394"/>
      <c r="T17" s="391"/>
    </row>
    <row r="18" spans="1:21" ht="15">
      <c r="A18" s="191" t="str">
        <f>ORÇAMENTO!A29</f>
        <v>1.2</v>
      </c>
      <c r="B18" s="271" t="str">
        <f>ORÇAMENTO!D29</f>
        <v xml:space="preserve">FUNDAÇÃO </v>
      </c>
      <c r="C18" s="193">
        <f>ORÇAMENTO!I50</f>
        <v>116128.90000000001</v>
      </c>
      <c r="D18" s="194">
        <f t="shared" si="0"/>
        <v>4.3095923818064999E-2</v>
      </c>
      <c r="E18" s="195">
        <f t="shared" ref="E18:E23" si="3">C18*F18/100</f>
        <v>0</v>
      </c>
      <c r="F18" s="196"/>
      <c r="G18" s="195">
        <f t="shared" si="1"/>
        <v>58064.45</v>
      </c>
      <c r="H18" s="196">
        <v>50</v>
      </c>
      <c r="I18" s="195">
        <f>C18*J18/100</f>
        <v>58064.45</v>
      </c>
      <c r="J18" s="200">
        <v>50</v>
      </c>
      <c r="K18" s="392"/>
      <c r="L18" s="393"/>
      <c r="M18" s="395"/>
      <c r="N18" s="393"/>
      <c r="O18" s="395"/>
      <c r="P18" s="393"/>
      <c r="Q18" s="395"/>
      <c r="R18" s="393"/>
      <c r="S18" s="395"/>
      <c r="T18" s="393"/>
    </row>
    <row r="19" spans="1:21" ht="30">
      <c r="A19" s="191" t="str">
        <f>ORÇAMENTO!A51</f>
        <v>1.3</v>
      </c>
      <c r="B19" s="192" t="str">
        <f>ORÇAMENTO!D51</f>
        <v>ESTRUTURA METÁLICA (PAREDES, TRAVAMENTOS E PASSARELAS)</v>
      </c>
      <c r="C19" s="193">
        <f>ORÇAMENTO!I66</f>
        <v>1420468.96</v>
      </c>
      <c r="D19" s="194">
        <f t="shared" si="0"/>
        <v>0.52714201276414407</v>
      </c>
      <c r="E19" s="197"/>
      <c r="F19" s="198"/>
      <c r="G19" s="197"/>
      <c r="H19" s="198"/>
      <c r="I19" s="197"/>
      <c r="J19" s="199"/>
      <c r="K19" s="398">
        <f>C19*L19/100</f>
        <v>355117.24</v>
      </c>
      <c r="L19" s="399">
        <v>25</v>
      </c>
      <c r="M19" s="405">
        <f>C19*N19/100</f>
        <v>710234.48</v>
      </c>
      <c r="N19" s="400">
        <v>50</v>
      </c>
      <c r="O19" s="405">
        <f>C19*P19/100</f>
        <v>355117.24</v>
      </c>
      <c r="P19" s="400">
        <v>25</v>
      </c>
      <c r="Q19" s="401"/>
      <c r="R19" s="402"/>
      <c r="S19" s="401"/>
      <c r="T19" s="402"/>
    </row>
    <row r="20" spans="1:21" ht="15">
      <c r="A20" s="191" t="str">
        <f>ORÇAMENTO!A67</f>
        <v>1.4</v>
      </c>
      <c r="B20" s="192" t="str">
        <f>ORÇAMENTO!D67</f>
        <v>ALVENARIA E PISO</v>
      </c>
      <c r="C20" s="193">
        <f>ORÇAMENTO!I76</f>
        <v>17312.62</v>
      </c>
      <c r="D20" s="194">
        <f t="shared" si="0"/>
        <v>6.4247861868243685E-3</v>
      </c>
      <c r="E20" s="197"/>
      <c r="F20" s="198"/>
      <c r="G20" s="197"/>
      <c r="H20" s="198"/>
      <c r="I20" s="197">
        <f t="shared" si="2"/>
        <v>0</v>
      </c>
      <c r="J20" s="199">
        <v>0</v>
      </c>
      <c r="K20" s="403"/>
      <c r="L20" s="402"/>
      <c r="M20" s="401"/>
      <c r="N20" s="402"/>
      <c r="O20" s="406"/>
      <c r="P20" s="402"/>
      <c r="Q20" s="405">
        <f>C20*R20/100</f>
        <v>8656.31</v>
      </c>
      <c r="R20" s="400">
        <v>50</v>
      </c>
      <c r="S20" s="405">
        <f>C20*T20/100</f>
        <v>8656.31</v>
      </c>
      <c r="T20" s="400">
        <v>50</v>
      </c>
    </row>
    <row r="21" spans="1:21" ht="15">
      <c r="A21" s="191" t="str">
        <f>ORÇAMENTO!A77</f>
        <v>1.5</v>
      </c>
      <c r="B21" s="192" t="str">
        <f>ORÇAMENTO!D77</f>
        <v>TUBULAÇÕES</v>
      </c>
      <c r="C21" s="193">
        <f>ORÇAMENTO!I100</f>
        <v>158485.45000000004</v>
      </c>
      <c r="D21" s="194">
        <f t="shared" si="0"/>
        <v>5.8814617889877116E-2</v>
      </c>
      <c r="E21" s="197"/>
      <c r="F21" s="198"/>
      <c r="G21" s="197"/>
      <c r="H21" s="198"/>
      <c r="I21" s="197"/>
      <c r="J21" s="199"/>
      <c r="K21" s="403"/>
      <c r="L21" s="402"/>
      <c r="M21" s="401"/>
      <c r="N21" s="402"/>
      <c r="O21" s="405">
        <f>C21*P21/100</f>
        <v>79242.72500000002</v>
      </c>
      <c r="P21" s="400">
        <v>50</v>
      </c>
      <c r="Q21" s="405">
        <f>C21*R21/100</f>
        <v>79242.72500000002</v>
      </c>
      <c r="R21" s="400">
        <v>50</v>
      </c>
      <c r="S21" s="407"/>
      <c r="T21" s="404"/>
    </row>
    <row r="22" spans="1:21" ht="15">
      <c r="A22" s="191" t="str">
        <f>ORÇAMENTO!A101</f>
        <v>1.6</v>
      </c>
      <c r="B22" s="192" t="str">
        <f>ORÇAMENTO!D101</f>
        <v>CONEXÕES E VALVULAS</v>
      </c>
      <c r="C22" s="193">
        <f>ORÇAMENTO!I114</f>
        <v>188592.38999999998</v>
      </c>
      <c r="D22" s="194">
        <f t="shared" si="0"/>
        <v>6.9987430106603979E-2</v>
      </c>
      <c r="E22" s="197">
        <f t="shared" si="3"/>
        <v>0</v>
      </c>
      <c r="F22" s="198">
        <v>0</v>
      </c>
      <c r="G22" s="197"/>
      <c r="H22" s="198"/>
      <c r="I22" s="197"/>
      <c r="J22" s="199"/>
      <c r="K22" s="403"/>
      <c r="L22" s="402"/>
      <c r="M22" s="401"/>
      <c r="N22" s="402"/>
      <c r="O22" s="405">
        <f>C22*P22/100</f>
        <v>94296.195000000007</v>
      </c>
      <c r="P22" s="400">
        <v>50</v>
      </c>
      <c r="Q22" s="405">
        <f>C22*R22/100</f>
        <v>94296.195000000007</v>
      </c>
      <c r="R22" s="400">
        <v>50</v>
      </c>
      <c r="S22" s="407"/>
      <c r="T22" s="404"/>
    </row>
    <row r="23" spans="1:21" ht="30">
      <c r="A23" s="191" t="str">
        <f>ORÇAMENTO!A115</f>
        <v>1.7</v>
      </c>
      <c r="B23" s="192" t="str">
        <f>ORÇAMENTO!D115</f>
        <v>MATERIAIS AUXILIARES PARA TRATAMENTO DE ÁGUA</v>
      </c>
      <c r="C23" s="193">
        <f>ORÇAMENTO!I128</f>
        <v>218864.6</v>
      </c>
      <c r="D23" s="194">
        <f t="shared" si="0"/>
        <v>8.1221574716296013E-2</v>
      </c>
      <c r="E23" s="197">
        <f t="shared" si="3"/>
        <v>0</v>
      </c>
      <c r="F23" s="198">
        <v>0</v>
      </c>
      <c r="G23" s="197">
        <f t="shared" si="1"/>
        <v>0</v>
      </c>
      <c r="H23" s="198">
        <v>0</v>
      </c>
      <c r="I23" s="197"/>
      <c r="J23" s="199"/>
      <c r="K23" s="403"/>
      <c r="L23" s="402"/>
      <c r="M23" s="401"/>
      <c r="N23" s="402"/>
      <c r="O23" s="401"/>
      <c r="P23" s="402"/>
      <c r="Q23" s="405">
        <f>C23*R23/100</f>
        <v>109432.3</v>
      </c>
      <c r="R23" s="400">
        <v>50</v>
      </c>
      <c r="S23" s="405">
        <f>C23*T23/100</f>
        <v>109432.3</v>
      </c>
      <c r="T23" s="400">
        <v>50</v>
      </c>
    </row>
    <row r="24" spans="1:21" ht="15">
      <c r="A24" s="386" t="str">
        <f>ORÇAMENTO!A129</f>
        <v>1.8</v>
      </c>
      <c r="B24" s="192" t="str">
        <f>ORÇAMENTO!D129</f>
        <v>PINTURA</v>
      </c>
      <c r="C24" s="193">
        <f>ORÇAMENTO!I134</f>
        <v>228260.77000000002</v>
      </c>
      <c r="D24" s="194">
        <f t="shared" si="0"/>
        <v>8.470853297131771E-2</v>
      </c>
      <c r="E24" s="193"/>
      <c r="F24" s="201"/>
      <c r="G24" s="193"/>
      <c r="H24" s="201"/>
      <c r="I24" s="193"/>
      <c r="J24" s="202"/>
      <c r="K24" s="403"/>
      <c r="L24" s="402"/>
      <c r="M24" s="401"/>
      <c r="N24" s="402"/>
      <c r="O24" s="401"/>
      <c r="P24" s="402"/>
      <c r="Q24" s="405">
        <f>C24*R24/100</f>
        <v>114130.38499999999</v>
      </c>
      <c r="R24" s="400">
        <v>50</v>
      </c>
      <c r="S24" s="405">
        <f>C24*T24/100</f>
        <v>114130.38499999999</v>
      </c>
      <c r="T24" s="400">
        <v>50</v>
      </c>
    </row>
    <row r="25" spans="1:21" ht="15">
      <c r="A25" s="505" t="s">
        <v>75</v>
      </c>
      <c r="B25" s="506"/>
      <c r="C25" s="203">
        <f>SUM(C17:C24)</f>
        <v>2694660.8800000004</v>
      </c>
      <c r="D25" s="204">
        <f>SUM(D17:D24)</f>
        <v>0.99999999999999989</v>
      </c>
      <c r="E25" s="203">
        <f>SUM(E17:E24)</f>
        <v>173273.595</v>
      </c>
      <c r="F25" s="204">
        <f>E25/$C$25</f>
        <v>6.4302560773435796E-2</v>
      </c>
      <c r="G25" s="203">
        <f>SUM(G17:G24)</f>
        <v>231338.04499999998</v>
      </c>
      <c r="H25" s="204">
        <f>G25/$C$25</f>
        <v>8.5850522682468289E-2</v>
      </c>
      <c r="I25" s="203">
        <f>SUM(I17:I24)</f>
        <v>58064.45</v>
      </c>
      <c r="J25" s="205">
        <f>I25/$C$25</f>
        <v>2.1547961909032496E-2</v>
      </c>
      <c r="K25" s="203">
        <f t="shared" ref="K25" si="4">SUM(K17:K24)</f>
        <v>355117.24</v>
      </c>
      <c r="L25" s="205">
        <f t="shared" ref="L25" si="5">K25/$C$25</f>
        <v>0.13178550319103602</v>
      </c>
      <c r="M25" s="203">
        <f t="shared" ref="M25" si="6">SUM(M17:M24)</f>
        <v>710234.48</v>
      </c>
      <c r="N25" s="205">
        <f t="shared" ref="N25" si="7">M25/$C$25</f>
        <v>0.26357100638207204</v>
      </c>
      <c r="O25" s="203">
        <f t="shared" ref="O25" si="8">SUM(O17:O24)</f>
        <v>528656.16</v>
      </c>
      <c r="P25" s="205">
        <f t="shared" ref="P25" si="9">O25/$C$25</f>
        <v>0.19618652718927659</v>
      </c>
      <c r="Q25" s="203">
        <f t="shared" ref="Q25" si="10">SUM(Q17:Q24)</f>
        <v>405757.91500000004</v>
      </c>
      <c r="R25" s="205">
        <f t="shared" ref="R25" si="11">Q25/$C$25</f>
        <v>0.15057847093545959</v>
      </c>
      <c r="S25" s="203">
        <f t="shared" ref="S25" si="12">SUM(S17:S24)</f>
        <v>232218.995</v>
      </c>
      <c r="T25" s="205">
        <f t="shared" ref="T25" si="13">S25/$C$25</f>
        <v>8.6177446937219043E-2</v>
      </c>
    </row>
    <row r="26" spans="1:21" ht="15">
      <c r="A26" s="505" t="s">
        <v>76</v>
      </c>
      <c r="B26" s="506"/>
      <c r="C26" s="206"/>
      <c r="D26" s="207"/>
      <c r="E26" s="206">
        <f>SUM(E25)</f>
        <v>173273.595</v>
      </c>
      <c r="F26" s="207">
        <f>E26/C25</f>
        <v>6.4302560773435796E-2</v>
      </c>
      <c r="G26" s="206">
        <f>E26+G25</f>
        <v>404611.64</v>
      </c>
      <c r="H26" s="207">
        <f>F26+H25</f>
        <v>0.15015308345590409</v>
      </c>
      <c r="I26" s="208">
        <f>G26+I25</f>
        <v>462676.09</v>
      </c>
      <c r="J26" s="205">
        <f>H26+J25</f>
        <v>0.17170104536493658</v>
      </c>
      <c r="K26" s="208">
        <f t="shared" ref="K26:T26" si="14">I26+K25</f>
        <v>817793.33000000007</v>
      </c>
      <c r="L26" s="205">
        <f t="shared" si="14"/>
        <v>0.30348654855597257</v>
      </c>
      <c r="M26" s="208">
        <f t="shared" si="14"/>
        <v>1528027.81</v>
      </c>
      <c r="N26" s="205">
        <f t="shared" si="14"/>
        <v>0.56705755493804455</v>
      </c>
      <c r="O26" s="208">
        <f t="shared" si="14"/>
        <v>2056683.9700000002</v>
      </c>
      <c r="P26" s="205">
        <f t="shared" si="14"/>
        <v>0.7632440821273212</v>
      </c>
      <c r="Q26" s="208">
        <f t="shared" si="14"/>
        <v>2462441.8850000002</v>
      </c>
      <c r="R26" s="205">
        <f t="shared" si="14"/>
        <v>0.91382255306278082</v>
      </c>
      <c r="S26" s="208">
        <f t="shared" si="14"/>
        <v>2694660.8800000004</v>
      </c>
      <c r="T26" s="205">
        <f t="shared" si="14"/>
        <v>0.99999999999999989</v>
      </c>
    </row>
    <row r="27" spans="1:21" ht="15.75" thickBot="1">
      <c r="A27" s="510"/>
      <c r="B27" s="511"/>
      <c r="C27" s="511"/>
      <c r="D27" s="511"/>
      <c r="E27" s="511"/>
      <c r="F27" s="511"/>
      <c r="G27" s="511"/>
      <c r="H27" s="511"/>
      <c r="I27" s="511"/>
      <c r="J27" s="512"/>
      <c r="K27" s="396"/>
      <c r="L27" s="396"/>
      <c r="M27" s="396"/>
      <c r="N27" s="396"/>
      <c r="O27" s="396"/>
      <c r="P27" s="396"/>
      <c r="Q27" s="396"/>
      <c r="R27" s="396"/>
      <c r="S27" s="396"/>
      <c r="T27" s="397"/>
    </row>
    <row r="28" spans="1:21" ht="15">
      <c r="A28" s="209"/>
      <c r="B28" s="209"/>
      <c r="C28" s="209"/>
      <c r="D28" s="209"/>
      <c r="E28" s="209"/>
      <c r="F28" s="209"/>
      <c r="G28" s="209"/>
      <c r="H28" s="209"/>
      <c r="I28" s="209"/>
      <c r="J28" s="209"/>
    </row>
    <row r="29" spans="1:21" ht="15">
      <c r="A29" s="209"/>
      <c r="B29" s="209"/>
      <c r="C29" s="209"/>
      <c r="D29" s="209"/>
      <c r="E29" s="209"/>
      <c r="F29" s="209"/>
      <c r="G29" s="209"/>
      <c r="H29" s="209"/>
      <c r="I29" s="209"/>
      <c r="J29" s="209"/>
    </row>
    <row r="30" spans="1:21">
      <c r="A30" s="455" t="s">
        <v>54</v>
      </c>
      <c r="B30" s="455"/>
      <c r="C30" s="455"/>
      <c r="D30" s="455"/>
      <c r="E30" s="455"/>
      <c r="F30" s="455"/>
      <c r="G30" s="455"/>
      <c r="H30" s="455"/>
      <c r="I30" s="455"/>
      <c r="J30" s="455"/>
      <c r="K30" s="455"/>
      <c r="L30" s="455"/>
      <c r="M30" s="455"/>
      <c r="N30" s="455"/>
      <c r="O30" s="455"/>
      <c r="P30" s="455"/>
      <c r="Q30" s="455"/>
      <c r="R30" s="455"/>
      <c r="S30" s="455"/>
      <c r="T30" s="455"/>
      <c r="U30" s="455"/>
    </row>
    <row r="31" spans="1:21" ht="13.9" customHeight="1">
      <c r="A31" s="456" t="s">
        <v>367</v>
      </c>
      <c r="B31" s="456"/>
      <c r="C31" s="456"/>
      <c r="D31" s="456"/>
      <c r="E31" s="456"/>
      <c r="F31" s="456"/>
      <c r="G31" s="456"/>
      <c r="H31" s="456"/>
      <c r="I31" s="456"/>
      <c r="J31" s="456"/>
      <c r="K31" s="456"/>
      <c r="L31" s="456"/>
      <c r="M31" s="456"/>
      <c r="N31" s="456"/>
      <c r="O31" s="456"/>
      <c r="P31" s="456"/>
      <c r="Q31" s="456"/>
      <c r="R31" s="456"/>
      <c r="S31" s="456"/>
      <c r="T31" s="456"/>
      <c r="U31" s="456"/>
    </row>
    <row r="32" spans="1:21" ht="13.9" customHeight="1">
      <c r="A32" s="456" t="s">
        <v>368</v>
      </c>
      <c r="B32" s="456"/>
      <c r="C32" s="456"/>
      <c r="D32" s="456"/>
      <c r="E32" s="456"/>
      <c r="F32" s="456"/>
      <c r="G32" s="456"/>
      <c r="H32" s="456"/>
      <c r="I32" s="456"/>
      <c r="J32" s="456"/>
      <c r="K32" s="456"/>
      <c r="L32" s="456"/>
      <c r="M32" s="456"/>
      <c r="N32" s="456"/>
      <c r="O32" s="456"/>
      <c r="P32" s="456"/>
      <c r="Q32" s="456"/>
      <c r="R32" s="456"/>
      <c r="S32" s="456"/>
      <c r="T32" s="456"/>
      <c r="U32" s="456"/>
    </row>
    <row r="33" spans="1:21" ht="13.9" customHeight="1">
      <c r="A33" s="456" t="s">
        <v>369</v>
      </c>
      <c r="B33" s="456"/>
      <c r="C33" s="456"/>
      <c r="D33" s="456"/>
      <c r="E33" s="456"/>
      <c r="F33" s="456"/>
      <c r="G33" s="456"/>
      <c r="H33" s="456"/>
      <c r="I33" s="456"/>
      <c r="J33" s="456"/>
      <c r="K33" s="456"/>
      <c r="L33" s="456"/>
      <c r="M33" s="456"/>
      <c r="N33" s="456"/>
      <c r="O33" s="456"/>
      <c r="P33" s="456"/>
      <c r="Q33" s="456"/>
      <c r="R33" s="456"/>
      <c r="S33" s="456"/>
      <c r="T33" s="456"/>
      <c r="U33" s="456"/>
    </row>
    <row r="37" spans="1:21">
      <c r="C37" s="210">
        <f>ORÇAMENTO!I136-CRONOGRAMA!C25</f>
        <v>0</v>
      </c>
    </row>
  </sheetData>
  <mergeCells count="33">
    <mergeCell ref="A1:T1"/>
    <mergeCell ref="A2:T2"/>
    <mergeCell ref="A3:T3"/>
    <mergeCell ref="A11:T11"/>
    <mergeCell ref="B16:T16"/>
    <mergeCell ref="A4:J4"/>
    <mergeCell ref="A5:J5"/>
    <mergeCell ref="A6:J6"/>
    <mergeCell ref="A9:J9"/>
    <mergeCell ref="S12:T12"/>
    <mergeCell ref="A7:J7"/>
    <mergeCell ref="A8:J8"/>
    <mergeCell ref="A26:B26"/>
    <mergeCell ref="E13:T13"/>
    <mergeCell ref="A27:J27"/>
    <mergeCell ref="B13:B15"/>
    <mergeCell ref="A25:B25"/>
    <mergeCell ref="A13:A15"/>
    <mergeCell ref="A10:J10"/>
    <mergeCell ref="G14:H14"/>
    <mergeCell ref="A12:R12"/>
    <mergeCell ref="A33:U33"/>
    <mergeCell ref="A30:U30"/>
    <mergeCell ref="A31:U31"/>
    <mergeCell ref="A32:U32"/>
    <mergeCell ref="K14:L14"/>
    <mergeCell ref="M14:N14"/>
    <mergeCell ref="O14:P14"/>
    <mergeCell ref="Q14:R14"/>
    <mergeCell ref="S14:T14"/>
    <mergeCell ref="I14:J14"/>
    <mergeCell ref="C13:D14"/>
    <mergeCell ref="E14:F14"/>
  </mergeCells>
  <phoneticPr fontId="82" type="noConversion"/>
  <printOptions horizontalCentered="1"/>
  <pageMargins left="0.78740157480314965" right="0.39370078740157483" top="0.78740157480314965" bottom="0.59055118110236227" header="0.31496062992125984" footer="0.31496062992125984"/>
  <pageSetup paperSize="9" scale="48" orientation="landscape" horizontalDpi="4294967295" r:id="rId1"/>
  <headerFooter>
    <oddFooter>Página &amp;P de &amp;N</oddFooter>
  </headerFooter>
</worksheet>
</file>

<file path=xl/worksheets/sheet4.xml><?xml version="1.0" encoding="utf-8"?>
<worksheet xmlns="http://schemas.openxmlformats.org/spreadsheetml/2006/main" xmlns:r="http://schemas.openxmlformats.org/officeDocument/2006/relationships">
  <sheetPr>
    <tabColor rgb="FF002060"/>
  </sheetPr>
  <dimension ref="A1:H46"/>
  <sheetViews>
    <sheetView view="pageBreakPreview" topLeftCell="A28" zoomScaleNormal="80" zoomScaleSheetLayoutView="100" workbookViewId="0">
      <selection activeCell="A43" sqref="A1:F43"/>
    </sheetView>
  </sheetViews>
  <sheetFormatPr defaultColWidth="9.140625" defaultRowHeight="12.75"/>
  <cols>
    <col min="1" max="1" width="11.7109375" style="1" customWidth="1"/>
    <col min="2" max="2" width="2.7109375" style="1" customWidth="1"/>
    <col min="3" max="3" width="37.7109375" style="1" customWidth="1"/>
    <col min="4" max="4" width="2.7109375" style="1" customWidth="1"/>
    <col min="5" max="5" width="9.28515625" style="1" customWidth="1"/>
    <col min="6" max="6" width="10" style="1" customWidth="1"/>
    <col min="7" max="16384" width="9.140625" style="1"/>
  </cols>
  <sheetData>
    <row r="1" spans="1:6" ht="15">
      <c r="A1" s="541" t="str">
        <f>ORÇAMENTO!A1</f>
        <v>SERVIÇO PÚBLICO</v>
      </c>
      <c r="B1" s="542"/>
      <c r="C1" s="542"/>
      <c r="D1" s="542"/>
      <c r="E1" s="542"/>
      <c r="F1" s="543"/>
    </row>
    <row r="2" spans="1:6" ht="15">
      <c r="A2" s="544" t="str">
        <f>ORÇAMENTO!A2</f>
        <v>ESTADO DE MATO GROSSO</v>
      </c>
      <c r="B2" s="545"/>
      <c r="C2" s="545"/>
      <c r="D2" s="545"/>
      <c r="E2" s="545"/>
      <c r="F2" s="546"/>
    </row>
    <row r="3" spans="1:6" ht="15">
      <c r="A3" s="547" t="str">
        <f>ORÇAMENTO!A3</f>
        <v>PREFEITURA MUNICIPAL DE APIACÁS</v>
      </c>
      <c r="B3" s="548"/>
      <c r="C3" s="548"/>
      <c r="D3" s="548"/>
      <c r="E3" s="548"/>
      <c r="F3" s="549"/>
    </row>
    <row r="4" spans="1:6">
      <c r="A4" s="535"/>
      <c r="B4" s="536"/>
      <c r="C4" s="536"/>
      <c r="D4" s="536"/>
      <c r="E4" s="536"/>
      <c r="F4" s="537"/>
    </row>
    <row r="5" spans="1:6" ht="30" customHeight="1">
      <c r="A5" s="441" t="str">
        <f>ORÇAMENTO!A5</f>
        <v>OBRA: CONSTRUÇÃO DE ESTAÇÃO DE TRATAMENTO DE ÁGUA COM CAPACIDADE PARA 30 l/s</v>
      </c>
      <c r="B5" s="442"/>
      <c r="C5" s="442"/>
      <c r="D5" s="442"/>
      <c r="E5" s="442"/>
      <c r="F5" s="443"/>
    </row>
    <row r="6" spans="1:6" ht="30" customHeight="1">
      <c r="A6" s="441" t="str">
        <f>ORÇAMENTO!A6</f>
        <v>LOCAL: RUA DOS CRAVOS, Nº300, BAIRRO PRIMAVERA, APIACÁS - MT</v>
      </c>
      <c r="B6" s="442"/>
      <c r="C6" s="442"/>
      <c r="D6" s="442"/>
      <c r="E6" s="442"/>
      <c r="F6" s="443"/>
    </row>
    <row r="7" spans="1:6" ht="15.75">
      <c r="A7" s="441" t="str">
        <f>ORÇAMENTO!A7</f>
        <v>DATA: JUNHO/2022</v>
      </c>
      <c r="B7" s="442"/>
      <c r="C7" s="442"/>
      <c r="D7" s="442"/>
      <c r="E7" s="442"/>
      <c r="F7" s="443"/>
    </row>
    <row r="8" spans="1:6" ht="15.75">
      <c r="A8" s="441" t="str">
        <f>ORÇAMENTO!A8</f>
        <v>RESPONSÁVEL TÉCNICO: JOÃO ANTONIO POSSANI OINASKI - CREA - MT 024785</v>
      </c>
      <c r="B8" s="442"/>
      <c r="C8" s="442"/>
      <c r="D8" s="442"/>
      <c r="E8" s="442"/>
      <c r="F8" s="443"/>
    </row>
    <row r="9" spans="1:6" ht="15.75">
      <c r="A9" s="441" t="str">
        <f>ORÇAMENTO!A12</f>
        <v>TABELA SINAPI ABRIL_2022 DESONERADO</v>
      </c>
      <c r="B9" s="442"/>
      <c r="C9" s="442"/>
      <c r="D9" s="442"/>
      <c r="E9" s="442"/>
      <c r="F9" s="443"/>
    </row>
    <row r="10" spans="1:6" ht="13.5" thickBot="1">
      <c r="A10" s="538"/>
      <c r="B10" s="539"/>
      <c r="C10" s="539"/>
      <c r="D10" s="539"/>
      <c r="E10" s="539"/>
      <c r="F10" s="540"/>
    </row>
    <row r="11" spans="1:6" ht="20.100000000000001" customHeight="1" thickBot="1">
      <c r="A11" s="550" t="s">
        <v>14</v>
      </c>
      <c r="B11" s="551"/>
      <c r="C11" s="551"/>
      <c r="D11" s="551"/>
      <c r="E11" s="551"/>
      <c r="F11" s="552"/>
    </row>
    <row r="12" spans="1:6" ht="13.5" thickBot="1">
      <c r="A12" s="39" t="s">
        <v>15</v>
      </c>
      <c r="B12" s="40"/>
      <c r="C12" s="2" t="s">
        <v>16</v>
      </c>
      <c r="D12" s="2"/>
      <c r="E12" s="3"/>
      <c r="F12" s="4" t="s">
        <v>13</v>
      </c>
    </row>
    <row r="13" spans="1:6">
      <c r="A13" s="5"/>
      <c r="B13" s="6"/>
      <c r="C13" s="7"/>
      <c r="D13" s="8"/>
      <c r="E13" s="9"/>
      <c r="F13" s="10"/>
    </row>
    <row r="14" spans="1:6">
      <c r="A14" s="11" t="s">
        <v>17</v>
      </c>
      <c r="B14" s="12"/>
      <c r="C14" s="526" t="s">
        <v>18</v>
      </c>
      <c r="D14" s="527"/>
      <c r="E14" s="528"/>
      <c r="F14" s="16">
        <v>0.03</v>
      </c>
    </row>
    <row r="15" spans="1:6">
      <c r="A15" s="11"/>
      <c r="B15" s="12"/>
      <c r="C15" s="13"/>
      <c r="D15" s="14"/>
      <c r="E15" s="15"/>
      <c r="F15" s="16"/>
    </row>
    <row r="16" spans="1:6">
      <c r="A16" s="11" t="s">
        <v>19</v>
      </c>
      <c r="B16" s="12"/>
      <c r="C16" s="526" t="s">
        <v>20</v>
      </c>
      <c r="D16" s="527"/>
      <c r="E16" s="528"/>
      <c r="F16" s="16">
        <v>8.0000000000000002E-3</v>
      </c>
    </row>
    <row r="17" spans="1:6">
      <c r="A17" s="11"/>
      <c r="B17" s="12"/>
      <c r="C17" s="13"/>
      <c r="D17" s="14"/>
      <c r="E17" s="15"/>
      <c r="F17" s="17"/>
    </row>
    <row r="18" spans="1:6">
      <c r="A18" s="11" t="s">
        <v>21</v>
      </c>
      <c r="B18" s="12"/>
      <c r="C18" s="526" t="s">
        <v>22</v>
      </c>
      <c r="D18" s="527"/>
      <c r="E18" s="528"/>
      <c r="F18" s="19">
        <v>9.7000000000000003E-3</v>
      </c>
    </row>
    <row r="19" spans="1:6">
      <c r="A19" s="11"/>
      <c r="B19" s="12"/>
      <c r="C19" s="13"/>
      <c r="D19" s="14"/>
      <c r="E19" s="15"/>
      <c r="F19" s="20"/>
    </row>
    <row r="20" spans="1:6">
      <c r="A20" s="11" t="s">
        <v>23</v>
      </c>
      <c r="B20" s="12"/>
      <c r="C20" s="526" t="s">
        <v>24</v>
      </c>
      <c r="D20" s="527"/>
      <c r="E20" s="528"/>
      <c r="F20" s="18">
        <v>1.23E-2</v>
      </c>
    </row>
    <row r="21" spans="1:6">
      <c r="A21" s="11"/>
      <c r="B21" s="12"/>
      <c r="C21" s="13"/>
      <c r="D21" s="14"/>
      <c r="E21" s="15"/>
      <c r="F21" s="18"/>
    </row>
    <row r="22" spans="1:6">
      <c r="A22" s="11" t="s">
        <v>25</v>
      </c>
      <c r="B22" s="12"/>
      <c r="C22" s="526" t="s">
        <v>26</v>
      </c>
      <c r="D22" s="527"/>
      <c r="E22" s="528"/>
      <c r="F22" s="18">
        <v>7.0599999999999996E-2</v>
      </c>
    </row>
    <row r="23" spans="1:6">
      <c r="A23" s="11"/>
      <c r="B23" s="12"/>
      <c r="C23" s="13"/>
      <c r="D23" s="14"/>
      <c r="E23" s="15"/>
      <c r="F23" s="20"/>
    </row>
    <row r="24" spans="1:6">
      <c r="A24" s="11" t="s">
        <v>27</v>
      </c>
      <c r="B24" s="12"/>
      <c r="C24" s="526" t="s">
        <v>28</v>
      </c>
      <c r="D24" s="527"/>
      <c r="E24" s="528"/>
      <c r="F24" s="21">
        <f>SUM(F25:F28)</f>
        <v>5.6499999999999995E-2</v>
      </c>
    </row>
    <row r="25" spans="1:6">
      <c r="A25" s="11"/>
      <c r="B25" s="12"/>
      <c r="C25" s="526" t="s">
        <v>29</v>
      </c>
      <c r="D25" s="527"/>
      <c r="E25" s="528"/>
      <c r="F25" s="18">
        <v>0.03</v>
      </c>
    </row>
    <row r="26" spans="1:6">
      <c r="A26" s="11"/>
      <c r="B26" s="12"/>
      <c r="C26" s="526" t="s">
        <v>30</v>
      </c>
      <c r="D26" s="527"/>
      <c r="E26" s="528"/>
      <c r="F26" s="18">
        <v>6.4999999999999997E-3</v>
      </c>
    </row>
    <row r="27" spans="1:6">
      <c r="A27" s="11"/>
      <c r="B27" s="12"/>
      <c r="C27" s="526" t="s">
        <v>31</v>
      </c>
      <c r="D27" s="527"/>
      <c r="E27" s="528"/>
      <c r="F27" s="22">
        <v>0.02</v>
      </c>
    </row>
    <row r="28" spans="1:6">
      <c r="A28" s="11"/>
      <c r="B28" s="12"/>
      <c r="C28" s="526" t="s">
        <v>32</v>
      </c>
      <c r="D28" s="527"/>
      <c r="E28" s="528"/>
      <c r="F28" s="18">
        <v>0</v>
      </c>
    </row>
    <row r="29" spans="1:6" ht="13.5" thickBot="1">
      <c r="A29" s="23"/>
      <c r="B29" s="24"/>
      <c r="C29" s="25"/>
      <c r="D29" s="26"/>
      <c r="E29" s="27"/>
      <c r="F29" s="28"/>
    </row>
    <row r="30" spans="1:6">
      <c r="A30" s="29"/>
      <c r="B30" s="30"/>
      <c r="C30" s="31"/>
      <c r="D30" s="31"/>
      <c r="E30" s="31"/>
      <c r="F30" s="18"/>
    </row>
    <row r="31" spans="1:6">
      <c r="A31" s="29" t="s">
        <v>33</v>
      </c>
      <c r="B31" s="6" t="s">
        <v>34</v>
      </c>
      <c r="C31" s="32" t="s">
        <v>35</v>
      </c>
      <c r="D31" s="6" t="s">
        <v>36</v>
      </c>
      <c r="E31" s="33">
        <v>1</v>
      </c>
      <c r="F31" s="34"/>
    </row>
    <row r="32" spans="1:6">
      <c r="A32" s="29"/>
      <c r="B32" s="30"/>
      <c r="C32" s="6" t="s">
        <v>37</v>
      </c>
      <c r="D32" s="6"/>
      <c r="E32" s="6"/>
      <c r="F32" s="18"/>
    </row>
    <row r="33" spans="1:8" ht="13.5" thickBot="1">
      <c r="A33" s="29"/>
      <c r="B33" s="30"/>
      <c r="C33" s="31"/>
      <c r="D33" s="31"/>
      <c r="E33" s="31"/>
      <c r="F33" s="18"/>
    </row>
    <row r="34" spans="1:8" ht="13.5" thickBot="1">
      <c r="A34" s="35" t="s">
        <v>38</v>
      </c>
      <c r="B34" s="36"/>
      <c r="C34" s="36"/>
      <c r="D34" s="36"/>
      <c r="E34" s="36"/>
      <c r="F34" s="37">
        <f>(((1+F14+F16+F18)*(1+F20)*(1+F22))/(1-F24))-1</f>
        <v>0.20345959907366207</v>
      </c>
    </row>
    <row r="35" spans="1:8" ht="13.15" customHeight="1">
      <c r="A35" s="41"/>
      <c r="B35" s="38"/>
      <c r="C35" s="38"/>
      <c r="D35" s="38"/>
      <c r="E35" s="38"/>
      <c r="F35" s="42"/>
      <c r="G35" s="38"/>
      <c r="H35" s="38"/>
    </row>
    <row r="36" spans="1:8" ht="13.15" customHeight="1">
      <c r="A36" s="41"/>
      <c r="B36" s="38"/>
      <c r="C36" s="38"/>
      <c r="D36" s="38"/>
      <c r="E36" s="38"/>
      <c r="F36" s="42"/>
      <c r="G36" s="38"/>
      <c r="H36" s="38"/>
    </row>
    <row r="37" spans="1:8" ht="13.15" customHeight="1">
      <c r="A37" s="41"/>
      <c r="B37" s="38"/>
      <c r="C37" s="38"/>
      <c r="D37" s="38"/>
      <c r="E37" s="38"/>
      <c r="F37" s="42"/>
      <c r="G37" s="38"/>
      <c r="H37" s="38"/>
    </row>
    <row r="38" spans="1:8" ht="13.15" customHeight="1">
      <c r="A38" s="41"/>
      <c r="B38" s="38"/>
      <c r="C38" s="38"/>
      <c r="D38" s="38"/>
      <c r="E38" s="38"/>
      <c r="F38" s="42"/>
      <c r="G38" s="38"/>
      <c r="H38" s="38"/>
    </row>
    <row r="39" spans="1:8" ht="13.15" customHeight="1">
      <c r="A39" s="529" t="str">
        <f>ORÇAMENTO!A141</f>
        <v>_________________________________</v>
      </c>
      <c r="B39" s="530"/>
      <c r="C39" s="530"/>
      <c r="D39" s="530"/>
      <c r="E39" s="530"/>
      <c r="F39" s="531"/>
      <c r="G39" s="38"/>
      <c r="H39" s="38"/>
    </row>
    <row r="40" spans="1:8" ht="13.15" customHeight="1">
      <c r="A40" s="532" t="str">
        <f>ORÇAMENTO!A142</f>
        <v>JOÃO ANTONIO POSSANI OINASKI</v>
      </c>
      <c r="B40" s="533"/>
      <c r="C40" s="533"/>
      <c r="D40" s="533"/>
      <c r="E40" s="533"/>
      <c r="F40" s="534"/>
      <c r="G40" s="38"/>
      <c r="H40" s="38"/>
    </row>
    <row r="41" spans="1:8" ht="13.15" customHeight="1">
      <c r="A41" s="532" t="str">
        <f>ORÇAMENTO!A143</f>
        <v>ENG. SANITARISTA/ ENG.CIVIL</v>
      </c>
      <c r="B41" s="533"/>
      <c r="C41" s="533"/>
      <c r="D41" s="533"/>
      <c r="E41" s="533"/>
      <c r="F41" s="534"/>
      <c r="G41" s="38"/>
      <c r="H41" s="38"/>
    </row>
    <row r="42" spans="1:8" ht="13.15" customHeight="1">
      <c r="A42" s="532" t="str">
        <f>ORÇAMENTO!A144</f>
        <v>CREA MT 024785</v>
      </c>
      <c r="B42" s="533"/>
      <c r="C42" s="533"/>
      <c r="D42" s="533"/>
      <c r="E42" s="533"/>
      <c r="F42" s="534"/>
      <c r="G42" s="38"/>
      <c r="H42" s="38"/>
    </row>
    <row r="43" spans="1:8" ht="13.15" customHeight="1" thickBot="1">
      <c r="A43" s="523"/>
      <c r="B43" s="524"/>
      <c r="C43" s="524"/>
      <c r="D43" s="524"/>
      <c r="E43" s="524"/>
      <c r="F43" s="525"/>
      <c r="G43" s="38"/>
      <c r="H43" s="38"/>
    </row>
    <row r="44" spans="1:8" ht="13.15" customHeight="1">
      <c r="A44" s="38"/>
      <c r="B44" s="38"/>
      <c r="C44" s="38"/>
      <c r="D44" s="38"/>
      <c r="E44" s="38"/>
      <c r="F44" s="38"/>
      <c r="G44" s="38"/>
      <c r="H44" s="38"/>
    </row>
    <row r="45" spans="1:8" ht="13.15" customHeight="1">
      <c r="A45" s="38"/>
      <c r="B45" s="38"/>
      <c r="C45" s="38"/>
      <c r="D45" s="38"/>
      <c r="E45" s="38"/>
      <c r="F45" s="38"/>
      <c r="G45" s="38"/>
      <c r="H45" s="38"/>
    </row>
    <row r="46" spans="1:8" ht="13.15" customHeight="1">
      <c r="A46" s="38"/>
      <c r="B46" s="38"/>
      <c r="C46" s="38"/>
      <c r="D46" s="38"/>
      <c r="E46" s="38"/>
      <c r="F46" s="38"/>
      <c r="G46" s="38"/>
      <c r="H46" s="38"/>
    </row>
  </sheetData>
  <mergeCells count="26">
    <mergeCell ref="A1:F1"/>
    <mergeCell ref="A2:F2"/>
    <mergeCell ref="A3:F3"/>
    <mergeCell ref="A11:F11"/>
    <mergeCell ref="C14:E14"/>
    <mergeCell ref="C20:E20"/>
    <mergeCell ref="C16:E16"/>
    <mergeCell ref="A4:F4"/>
    <mergeCell ref="A5:F5"/>
    <mergeCell ref="A6:F6"/>
    <mergeCell ref="A7:F7"/>
    <mergeCell ref="A8:F8"/>
    <mergeCell ref="A10:F10"/>
    <mergeCell ref="A9:F9"/>
    <mergeCell ref="C18:E18"/>
    <mergeCell ref="C22:E22"/>
    <mergeCell ref="A40:F40"/>
    <mergeCell ref="A41:F41"/>
    <mergeCell ref="A42:F42"/>
    <mergeCell ref="C28:E28"/>
    <mergeCell ref="A43:F43"/>
    <mergeCell ref="C24:E24"/>
    <mergeCell ref="C25:E25"/>
    <mergeCell ref="C26:E26"/>
    <mergeCell ref="C27:E27"/>
    <mergeCell ref="A39:F39"/>
  </mergeCells>
  <printOptions horizontalCentered="1"/>
  <pageMargins left="0.78740157480314965" right="0.39370078740157483" top="0.78740157480314965" bottom="0.59055118110236227" header="0.31496062992125984" footer="0.31496062992125984"/>
  <pageSetup paperSize="9"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sheetPr>
    <tabColor rgb="FF002060"/>
  </sheetPr>
  <dimension ref="A2:N170"/>
  <sheetViews>
    <sheetView view="pageBreakPreview" topLeftCell="A7" zoomScale="130" zoomScaleSheetLayoutView="130" workbookViewId="0">
      <selection activeCell="E86" sqref="E86:F86"/>
    </sheetView>
  </sheetViews>
  <sheetFormatPr defaultColWidth="9.140625" defaultRowHeight="12.75"/>
  <cols>
    <col min="1" max="1" width="9.140625" style="48" customWidth="1"/>
    <col min="2" max="2" width="20.5703125" style="48" customWidth="1"/>
    <col min="3" max="3" width="17" style="48" bestFit="1" customWidth="1"/>
    <col min="4" max="4" width="17.7109375" style="48" bestFit="1" customWidth="1"/>
    <col min="5" max="5" width="17.140625" style="48" customWidth="1"/>
    <col min="6" max="6" width="16.42578125" style="48" customWidth="1"/>
    <col min="7" max="7" width="12" style="48" bestFit="1" customWidth="1"/>
    <col min="8" max="8" width="9.140625" style="45"/>
    <col min="9" max="9" width="11.140625" style="46" bestFit="1" customWidth="1"/>
    <col min="10" max="10" width="9.85546875" style="47" bestFit="1" customWidth="1"/>
    <col min="11" max="12" width="9.140625" style="48"/>
    <col min="13" max="13" width="9.140625" style="49"/>
    <col min="14" max="16384" width="9.140625" style="48"/>
  </cols>
  <sheetData>
    <row r="2" spans="1:13" ht="15">
      <c r="B2" s="606" t="str">
        <f>ORÇAMENTO!A1</f>
        <v>SERVIÇO PÚBLICO</v>
      </c>
      <c r="C2" s="607"/>
      <c r="D2" s="607"/>
      <c r="E2" s="607"/>
      <c r="F2" s="607"/>
      <c r="G2" s="608"/>
    </row>
    <row r="3" spans="1:13" ht="15">
      <c r="B3" s="609" t="str">
        <f>ORÇAMENTO!A2</f>
        <v>ESTADO DE MATO GROSSO</v>
      </c>
      <c r="C3" s="610"/>
      <c r="D3" s="610"/>
      <c r="E3" s="610"/>
      <c r="F3" s="610"/>
      <c r="G3" s="611"/>
    </row>
    <row r="4" spans="1:13" ht="15">
      <c r="B4" s="612" t="str">
        <f>ORÇAMENTO!A3</f>
        <v>PREFEITURA MUNICIPAL DE APIACÁS</v>
      </c>
      <c r="C4" s="613"/>
      <c r="D4" s="613"/>
      <c r="E4" s="613"/>
      <c r="F4" s="613"/>
      <c r="G4" s="614"/>
    </row>
    <row r="5" spans="1:13" s="51" customFormat="1" ht="15" customHeight="1" thickBot="1">
      <c r="B5" s="615"/>
      <c r="C5" s="615"/>
      <c r="D5" s="615"/>
      <c r="E5" s="615"/>
      <c r="F5" s="615"/>
      <c r="G5" s="615"/>
      <c r="H5" s="45"/>
      <c r="I5" s="50"/>
      <c r="J5" s="47"/>
      <c r="M5" s="52"/>
    </row>
    <row r="6" spans="1:13" ht="15" customHeight="1" thickBot="1">
      <c r="B6" s="638" t="s">
        <v>49</v>
      </c>
      <c r="C6" s="639"/>
      <c r="D6" s="639"/>
      <c r="E6" s="639"/>
      <c r="F6" s="639"/>
      <c r="G6" s="640"/>
    </row>
    <row r="7" spans="1:13" ht="15" customHeight="1">
      <c r="B7" s="641" t="s">
        <v>50</v>
      </c>
      <c r="C7" s="642"/>
      <c r="D7" s="643" t="str">
        <f>ORÇAMENTO!A7</f>
        <v>DATA: JUNHO/2022</v>
      </c>
      <c r="E7" s="643"/>
      <c r="F7" s="643"/>
      <c r="G7" s="643"/>
    </row>
    <row r="8" spans="1:13" ht="3" customHeight="1">
      <c r="B8" s="644"/>
      <c r="C8" s="645"/>
      <c r="D8" s="645"/>
      <c r="E8" s="646"/>
      <c r="F8" s="646"/>
      <c r="G8" s="647"/>
    </row>
    <row r="9" spans="1:13" ht="15" customHeight="1">
      <c r="B9" s="648" t="s">
        <v>51</v>
      </c>
      <c r="C9" s="648"/>
      <c r="D9" s="648"/>
      <c r="E9" s="648"/>
      <c r="F9" s="648"/>
      <c r="G9" s="648"/>
    </row>
    <row r="10" spans="1:13" ht="3" customHeight="1">
      <c r="B10" s="649"/>
      <c r="C10" s="646"/>
      <c r="D10" s="646"/>
      <c r="E10" s="646"/>
      <c r="F10" s="646"/>
      <c r="G10" s="647"/>
    </row>
    <row r="11" spans="1:13" ht="15" customHeight="1">
      <c r="B11" s="650" t="str">
        <f>ORÇAMENTO!A5</f>
        <v>OBRA: CONSTRUÇÃO DE ESTAÇÃO DE TRATAMENTO DE ÁGUA COM CAPACIDADE PARA 30 l/s</v>
      </c>
      <c r="C11" s="651"/>
      <c r="D11" s="651"/>
      <c r="E11" s="651"/>
      <c r="F11" s="651"/>
      <c r="G11" s="652"/>
    </row>
    <row r="12" spans="1:13">
      <c r="B12" s="580" t="s">
        <v>61</v>
      </c>
      <c r="C12" s="580"/>
      <c r="D12" s="580"/>
      <c r="E12" s="580"/>
      <c r="F12" s="580"/>
      <c r="G12" s="580"/>
    </row>
    <row r="13" spans="1:13" ht="13.5">
      <c r="B13" s="553" t="s">
        <v>56</v>
      </c>
      <c r="C13" s="580"/>
      <c r="D13" s="580"/>
      <c r="E13" s="580"/>
      <c r="F13" s="580"/>
      <c r="G13" s="580"/>
      <c r="I13" s="53"/>
      <c r="J13" s="54"/>
      <c r="M13" s="48"/>
    </row>
    <row r="14" spans="1:13" ht="13.5">
      <c r="B14" s="653" t="s">
        <v>52</v>
      </c>
      <c r="C14" s="653"/>
      <c r="D14" s="653"/>
      <c r="E14" s="55" t="s">
        <v>57</v>
      </c>
      <c r="F14" s="55" t="s">
        <v>80</v>
      </c>
      <c r="G14" s="56" t="s">
        <v>58</v>
      </c>
      <c r="I14" s="53"/>
      <c r="J14" s="57"/>
      <c r="M14" s="48"/>
    </row>
    <row r="15" spans="1:13" ht="13.5">
      <c r="A15" s="259"/>
      <c r="B15" s="654" t="s">
        <v>81</v>
      </c>
      <c r="C15" s="655"/>
      <c r="D15" s="656"/>
      <c r="E15" s="58">
        <v>2.5</v>
      </c>
      <c r="F15" s="58">
        <v>1.25</v>
      </c>
      <c r="G15" s="59">
        <f>TRUNC(E15*F15,2)</f>
        <v>3.12</v>
      </c>
      <c r="I15" s="53"/>
      <c r="J15" s="54"/>
      <c r="M15" s="48"/>
    </row>
    <row r="16" spans="1:13" ht="13.5">
      <c r="B16" s="563" t="s">
        <v>1</v>
      </c>
      <c r="C16" s="564"/>
      <c r="D16" s="564"/>
      <c r="E16" s="564"/>
      <c r="F16" s="565"/>
      <c r="G16" s="60">
        <f>SUM(G15:G15)</f>
        <v>3.12</v>
      </c>
      <c r="H16" s="254"/>
      <c r="I16" s="53"/>
      <c r="J16" s="54"/>
    </row>
    <row r="17" spans="1:14" ht="12" customHeight="1">
      <c r="B17" s="620"/>
      <c r="C17" s="621"/>
      <c r="D17" s="621"/>
      <c r="E17" s="621"/>
      <c r="F17" s="621"/>
      <c r="G17" s="622"/>
    </row>
    <row r="18" spans="1:14" s="46" customFormat="1" ht="13.5" customHeight="1">
      <c r="A18" s="48"/>
      <c r="B18" s="553" t="s">
        <v>144</v>
      </c>
      <c r="C18" s="553"/>
      <c r="D18" s="553"/>
      <c r="E18" s="553"/>
      <c r="F18" s="553"/>
      <c r="G18" s="553"/>
      <c r="H18" s="45"/>
      <c r="I18" s="566"/>
      <c r="J18" s="71"/>
      <c r="K18" s="48"/>
      <c r="L18" s="48"/>
      <c r="M18" s="49"/>
      <c r="N18" s="48"/>
    </row>
    <row r="19" spans="1:14" s="46" customFormat="1" ht="13.5" customHeight="1">
      <c r="A19" s="48"/>
      <c r="B19" s="663" t="s">
        <v>53</v>
      </c>
      <c r="C19" s="664"/>
      <c r="D19" s="664"/>
      <c r="E19" s="665"/>
      <c r="F19" s="274" t="s">
        <v>58</v>
      </c>
      <c r="G19" s="275" t="s">
        <v>112</v>
      </c>
      <c r="H19" s="45"/>
      <c r="I19" s="566"/>
      <c r="J19" s="71"/>
      <c r="K19" s="48"/>
      <c r="L19" s="48"/>
      <c r="M19" s="49"/>
      <c r="N19" s="48"/>
    </row>
    <row r="20" spans="1:14" s="46" customFormat="1" ht="13.5" customHeight="1">
      <c r="A20" s="259"/>
      <c r="B20" s="657" t="s">
        <v>177</v>
      </c>
      <c r="C20" s="658"/>
      <c r="D20" s="658">
        <v>1</v>
      </c>
      <c r="E20" s="659">
        <v>16.55</v>
      </c>
      <c r="F20" s="276">
        <v>2.4500000000000002</v>
      </c>
      <c r="G20" s="277">
        <f>F20</f>
        <v>2.4500000000000002</v>
      </c>
      <c r="H20" s="45"/>
      <c r="I20" s="566"/>
      <c r="J20" s="71"/>
      <c r="K20" s="48"/>
      <c r="L20" s="48"/>
      <c r="M20" s="49"/>
      <c r="N20" s="48"/>
    </row>
    <row r="21" spans="1:14" s="46" customFormat="1" ht="13.5" customHeight="1">
      <c r="A21" s="48"/>
      <c r="B21" s="660" t="s">
        <v>1</v>
      </c>
      <c r="C21" s="661"/>
      <c r="D21" s="661"/>
      <c r="E21" s="661"/>
      <c r="F21" s="662"/>
      <c r="G21" s="278">
        <f>G20</f>
        <v>2.4500000000000002</v>
      </c>
      <c r="H21" s="45"/>
      <c r="I21" s="566"/>
      <c r="J21" s="71"/>
      <c r="K21" s="48"/>
      <c r="L21" s="48"/>
      <c r="M21" s="49"/>
      <c r="N21" s="48"/>
    </row>
    <row r="22" spans="1:14" s="46" customFormat="1" ht="13.5" customHeight="1">
      <c r="A22" s="48"/>
      <c r="B22" s="557" t="s">
        <v>145</v>
      </c>
      <c r="C22" s="601"/>
      <c r="D22" s="601"/>
      <c r="E22" s="601"/>
      <c r="F22" s="601"/>
      <c r="G22" s="602"/>
      <c r="H22" s="45"/>
      <c r="I22" s="566"/>
      <c r="J22" s="71"/>
      <c r="K22" s="48"/>
      <c r="L22" s="48"/>
      <c r="M22" s="49"/>
      <c r="N22" s="48"/>
    </row>
    <row r="23" spans="1:14" s="46" customFormat="1" ht="13.5" customHeight="1">
      <c r="A23" s="48"/>
      <c r="B23" s="553" t="s">
        <v>178</v>
      </c>
      <c r="C23" s="580"/>
      <c r="D23" s="580"/>
      <c r="E23" s="580"/>
      <c r="F23" s="580"/>
      <c r="G23" s="580"/>
      <c r="H23" s="64"/>
      <c r="I23" s="566"/>
      <c r="J23" s="72"/>
      <c r="K23" s="63"/>
      <c r="L23" s="63"/>
      <c r="M23" s="67"/>
      <c r="N23" s="48"/>
    </row>
    <row r="24" spans="1:14">
      <c r="B24" s="573" t="s">
        <v>53</v>
      </c>
      <c r="C24" s="574"/>
      <c r="D24" s="574"/>
      <c r="E24" s="575"/>
      <c r="F24" s="182" t="s">
        <v>58</v>
      </c>
      <c r="G24" s="152" t="s">
        <v>112</v>
      </c>
    </row>
    <row r="25" spans="1:14" s="46" customFormat="1" ht="13.5" customHeight="1">
      <c r="A25" s="259"/>
      <c r="B25" s="576" t="s">
        <v>108</v>
      </c>
      <c r="C25" s="577"/>
      <c r="D25" s="577">
        <v>1</v>
      </c>
      <c r="E25" s="578">
        <v>16.55</v>
      </c>
      <c r="F25" s="61">
        <v>58.038400000000003</v>
      </c>
      <c r="G25" s="61">
        <f>F25</f>
        <v>58.038400000000003</v>
      </c>
      <c r="H25" s="45"/>
      <c r="I25" s="566"/>
      <c r="J25" s="71"/>
      <c r="K25" s="48"/>
      <c r="L25" s="48"/>
      <c r="M25" s="49"/>
      <c r="N25" s="48"/>
    </row>
    <row r="26" spans="1:14" s="46" customFormat="1" ht="13.5" customHeight="1">
      <c r="A26" s="259"/>
      <c r="B26" s="576" t="s">
        <v>109</v>
      </c>
      <c r="C26" s="577"/>
      <c r="D26" s="577">
        <v>1</v>
      </c>
      <c r="E26" s="578">
        <v>16.55</v>
      </c>
      <c r="F26" s="61">
        <v>48.247999999999998</v>
      </c>
      <c r="G26" s="61">
        <f>F26</f>
        <v>48.247999999999998</v>
      </c>
      <c r="H26" s="45"/>
      <c r="I26" s="566"/>
      <c r="J26" s="71"/>
      <c r="K26" s="48"/>
      <c r="L26" s="48"/>
      <c r="M26" s="49"/>
      <c r="N26" s="48"/>
    </row>
    <row r="27" spans="1:14" s="46" customFormat="1" ht="13.5" customHeight="1">
      <c r="A27" s="259"/>
      <c r="B27" s="579" t="s">
        <v>111</v>
      </c>
      <c r="C27" s="577"/>
      <c r="D27" s="577"/>
      <c r="E27" s="578"/>
      <c r="F27" s="61">
        <v>63.835000000000001</v>
      </c>
      <c r="G27" s="61">
        <f>F27</f>
        <v>63.835000000000001</v>
      </c>
      <c r="H27" s="45"/>
      <c r="I27" s="566"/>
      <c r="J27" s="71"/>
      <c r="K27" s="48"/>
      <c r="L27" s="48"/>
      <c r="M27" s="49"/>
      <c r="N27" s="48"/>
    </row>
    <row r="28" spans="1:14" s="46" customFormat="1" ht="13.5" customHeight="1">
      <c r="A28" s="259"/>
      <c r="B28" s="579" t="s">
        <v>110</v>
      </c>
      <c r="C28" s="577"/>
      <c r="D28" s="577"/>
      <c r="E28" s="578"/>
      <c r="F28" s="61">
        <v>63.835000000000001</v>
      </c>
      <c r="G28" s="61">
        <f>F28</f>
        <v>63.835000000000001</v>
      </c>
      <c r="H28" s="45"/>
      <c r="I28" s="566"/>
      <c r="J28" s="71"/>
      <c r="K28" s="48"/>
      <c r="L28" s="48"/>
      <c r="M28" s="49"/>
      <c r="N28" s="48"/>
    </row>
    <row r="29" spans="1:14" s="46" customFormat="1" ht="13.5" customHeight="1">
      <c r="A29" s="48"/>
      <c r="B29" s="570" t="s">
        <v>1</v>
      </c>
      <c r="C29" s="571"/>
      <c r="D29" s="571"/>
      <c r="E29" s="571"/>
      <c r="F29" s="572"/>
      <c r="G29" s="68">
        <f>SUM(G25:G28)</f>
        <v>233.9564</v>
      </c>
      <c r="H29" s="45"/>
      <c r="I29" s="566"/>
      <c r="J29" s="71"/>
      <c r="K29" s="48"/>
      <c r="L29" s="48"/>
      <c r="M29" s="49"/>
      <c r="N29" s="48"/>
    </row>
    <row r="30" spans="1:14" s="46" customFormat="1" ht="13.5" customHeight="1">
      <c r="A30" s="48"/>
      <c r="B30" s="553" t="s">
        <v>84</v>
      </c>
      <c r="C30" s="580"/>
      <c r="D30" s="580"/>
      <c r="E30" s="580"/>
      <c r="F30" s="580"/>
      <c r="G30" s="580"/>
      <c r="H30" s="64"/>
      <c r="I30" s="566"/>
      <c r="J30" s="72"/>
      <c r="K30" s="63"/>
      <c r="L30" s="63"/>
      <c r="M30" s="67"/>
      <c r="N30" s="48"/>
    </row>
    <row r="31" spans="1:14" s="46" customFormat="1" ht="13.5" customHeight="1">
      <c r="A31" s="48"/>
      <c r="B31" s="573" t="s">
        <v>53</v>
      </c>
      <c r="C31" s="574"/>
      <c r="D31" s="574"/>
      <c r="E31" s="575"/>
      <c r="F31" s="182" t="s">
        <v>58</v>
      </c>
      <c r="G31" s="152" t="s">
        <v>112</v>
      </c>
      <c r="H31" s="64"/>
      <c r="I31" s="263"/>
      <c r="J31" s="72"/>
      <c r="K31" s="63"/>
      <c r="L31" s="63"/>
      <c r="M31" s="67"/>
      <c r="N31" s="48"/>
    </row>
    <row r="32" spans="1:14" s="46" customFormat="1" ht="13.5" customHeight="1">
      <c r="A32" s="259"/>
      <c r="B32" s="576" t="str">
        <f>B25</f>
        <v>FACHADA PRINCIPAL</v>
      </c>
      <c r="C32" s="577"/>
      <c r="D32" s="577">
        <v>1</v>
      </c>
      <c r="E32" s="578">
        <v>16.55</v>
      </c>
      <c r="F32" s="61">
        <f>F25</f>
        <v>58.038400000000003</v>
      </c>
      <c r="G32" s="61">
        <f>F32</f>
        <v>58.038400000000003</v>
      </c>
      <c r="H32" s="64"/>
      <c r="I32" s="263"/>
      <c r="J32" s="72"/>
      <c r="K32" s="63"/>
      <c r="L32" s="63"/>
      <c r="M32" s="67"/>
      <c r="N32" s="48"/>
    </row>
    <row r="33" spans="1:14" s="46" customFormat="1" ht="13.5">
      <c r="A33" s="259"/>
      <c r="B33" s="576" t="str">
        <f>B26</f>
        <v>FACHADA POSTERIOR (FUNDO)</v>
      </c>
      <c r="C33" s="577"/>
      <c r="D33" s="577">
        <v>1</v>
      </c>
      <c r="E33" s="578">
        <v>16.55</v>
      </c>
      <c r="F33" s="61">
        <f>F26</f>
        <v>48.247999999999998</v>
      </c>
      <c r="G33" s="61">
        <f>F33</f>
        <v>48.247999999999998</v>
      </c>
      <c r="H33" s="64"/>
      <c r="I33" s="69"/>
      <c r="J33" s="72"/>
      <c r="K33" s="63"/>
      <c r="L33" s="63"/>
      <c r="M33" s="67"/>
      <c r="N33" s="48"/>
    </row>
    <row r="34" spans="1:14" s="46" customFormat="1" ht="13.5">
      <c r="A34" s="259"/>
      <c r="B34" s="576" t="str">
        <f>B27</f>
        <v>LATERAL DIREITA</v>
      </c>
      <c r="C34" s="577"/>
      <c r="D34" s="577">
        <v>1</v>
      </c>
      <c r="E34" s="578">
        <v>16.55</v>
      </c>
      <c r="F34" s="61">
        <f>F27</f>
        <v>63.835000000000001</v>
      </c>
      <c r="G34" s="61">
        <f>F34</f>
        <v>63.835000000000001</v>
      </c>
      <c r="H34" s="64"/>
      <c r="I34" s="69"/>
      <c r="J34" s="72"/>
      <c r="K34" s="63"/>
      <c r="L34" s="63"/>
      <c r="M34" s="67"/>
      <c r="N34" s="48"/>
    </row>
    <row r="35" spans="1:14" s="46" customFormat="1" ht="13.5">
      <c r="A35" s="259"/>
      <c r="B35" s="576" t="str">
        <f>B28</f>
        <v>LATERAL ESQUERDA</v>
      </c>
      <c r="C35" s="577"/>
      <c r="D35" s="577">
        <v>1</v>
      </c>
      <c r="E35" s="578">
        <v>16.55</v>
      </c>
      <c r="F35" s="61">
        <f>F28</f>
        <v>63.835000000000001</v>
      </c>
      <c r="G35" s="61">
        <f>F35</f>
        <v>63.835000000000001</v>
      </c>
      <c r="H35" s="64"/>
      <c r="I35" s="258"/>
      <c r="J35" s="72"/>
      <c r="K35" s="63"/>
      <c r="L35" s="63"/>
      <c r="M35" s="67"/>
      <c r="N35" s="48"/>
    </row>
    <row r="36" spans="1:14" s="46" customFormat="1" ht="13.5">
      <c r="A36" s="48"/>
      <c r="B36" s="570" t="s">
        <v>1</v>
      </c>
      <c r="C36" s="571"/>
      <c r="D36" s="571"/>
      <c r="E36" s="571"/>
      <c r="F36" s="572"/>
      <c r="G36" s="68">
        <f>SUM(G32:G35)</f>
        <v>233.9564</v>
      </c>
      <c r="H36" s="64"/>
      <c r="I36" s="69"/>
      <c r="J36" s="72"/>
      <c r="K36" s="63"/>
      <c r="L36" s="63"/>
      <c r="M36" s="67"/>
      <c r="N36" s="48"/>
    </row>
    <row r="37" spans="1:14" s="46" customFormat="1" ht="13.5">
      <c r="A37" s="48"/>
      <c r="B37" s="554" t="s">
        <v>173</v>
      </c>
      <c r="C37" s="554"/>
      <c r="D37" s="554"/>
      <c r="E37" s="555" t="s">
        <v>208</v>
      </c>
      <c r="F37" s="556"/>
      <c r="G37" s="279" t="s">
        <v>174</v>
      </c>
      <c r="H37" s="64"/>
      <c r="I37" s="258"/>
      <c r="J37" s="72"/>
      <c r="K37" s="63"/>
      <c r="L37" s="63"/>
      <c r="M37" s="67"/>
      <c r="N37" s="48"/>
    </row>
    <row r="38" spans="1:14" s="46" customFormat="1" ht="28.5" customHeight="1">
      <c r="A38" s="48"/>
      <c r="B38" s="560" t="s">
        <v>207</v>
      </c>
      <c r="C38" s="561"/>
      <c r="D38" s="562"/>
      <c r="E38" s="584">
        <v>51.13</v>
      </c>
      <c r="F38" s="585"/>
      <c r="G38" s="154">
        <v>51.13</v>
      </c>
      <c r="H38" s="64"/>
      <c r="I38" s="69"/>
      <c r="J38" s="72"/>
      <c r="K38" s="63"/>
      <c r="L38" s="63"/>
      <c r="M38" s="67"/>
      <c r="N38" s="48"/>
    </row>
    <row r="39" spans="1:14" ht="13.5">
      <c r="B39" s="554" t="s">
        <v>160</v>
      </c>
      <c r="C39" s="554"/>
      <c r="D39" s="554"/>
      <c r="E39" s="155" t="s">
        <v>158</v>
      </c>
      <c r="F39" s="155" t="s">
        <v>114</v>
      </c>
      <c r="G39" s="279" t="s">
        <v>174</v>
      </c>
    </row>
    <row r="40" spans="1:14" s="151" customFormat="1" ht="12.75" customHeight="1">
      <c r="A40" s="259"/>
      <c r="B40" s="560" t="s">
        <v>196</v>
      </c>
      <c r="C40" s="561"/>
      <c r="D40" s="562"/>
      <c r="E40" s="280" t="s">
        <v>161</v>
      </c>
      <c r="F40" s="156">
        <v>2</v>
      </c>
      <c r="G40" s="154">
        <v>3.36</v>
      </c>
      <c r="H40" s="45"/>
      <c r="I40" s="43"/>
      <c r="J40" s="47"/>
      <c r="M40" s="49"/>
    </row>
    <row r="41" spans="1:14" s="43" customFormat="1">
      <c r="A41" s="48"/>
      <c r="B41" s="563" t="s">
        <v>1</v>
      </c>
      <c r="C41" s="564"/>
      <c r="D41" s="564"/>
      <c r="E41" s="564"/>
      <c r="F41" s="565"/>
      <c r="G41" s="44">
        <f>SUM(G40:G40)</f>
        <v>3.36</v>
      </c>
      <c r="H41" s="45"/>
      <c r="J41" s="47"/>
      <c r="K41" s="151"/>
      <c r="L41" s="151"/>
      <c r="M41" s="49"/>
      <c r="N41" s="151"/>
    </row>
    <row r="42" spans="1:14" s="151" customFormat="1" ht="12.75" customHeight="1">
      <c r="A42" s="48"/>
      <c r="B42" s="554" t="s">
        <v>162</v>
      </c>
      <c r="C42" s="554"/>
      <c r="D42" s="554"/>
      <c r="E42" s="155" t="s">
        <v>158</v>
      </c>
      <c r="F42" s="155" t="s">
        <v>114</v>
      </c>
      <c r="G42" s="279" t="s">
        <v>174</v>
      </c>
      <c r="H42" s="45"/>
      <c r="I42" s="43"/>
      <c r="J42" s="47"/>
      <c r="M42" s="49"/>
    </row>
    <row r="43" spans="1:14" s="151" customFormat="1" ht="12.75" customHeight="1">
      <c r="A43" s="259"/>
      <c r="B43" s="560" t="s">
        <v>195</v>
      </c>
      <c r="C43" s="561"/>
      <c r="D43" s="562"/>
      <c r="E43" s="280" t="s">
        <v>163</v>
      </c>
      <c r="F43" s="156">
        <v>2</v>
      </c>
      <c r="G43" s="154">
        <v>0.5</v>
      </c>
      <c r="H43" s="45"/>
      <c r="I43" s="43"/>
      <c r="J43" s="47"/>
      <c r="M43" s="49"/>
    </row>
    <row r="44" spans="1:14" s="151" customFormat="1" ht="12.75" customHeight="1">
      <c r="A44" s="48"/>
      <c r="B44" s="563" t="s">
        <v>1</v>
      </c>
      <c r="C44" s="564"/>
      <c r="D44" s="564"/>
      <c r="E44" s="564"/>
      <c r="F44" s="565"/>
      <c r="G44" s="44">
        <f>SUM(G43:G43)</f>
        <v>0.5</v>
      </c>
      <c r="H44" s="45"/>
      <c r="I44" s="43"/>
      <c r="J44" s="47"/>
      <c r="M44" s="49"/>
    </row>
    <row r="45" spans="1:14" s="151" customFormat="1">
      <c r="A45" s="48"/>
      <c r="B45" s="581"/>
      <c r="C45" s="582"/>
      <c r="D45" s="582"/>
      <c r="E45" s="582"/>
      <c r="F45" s="582"/>
      <c r="G45" s="583"/>
      <c r="H45" s="45"/>
      <c r="I45" s="43"/>
      <c r="J45" s="47"/>
      <c r="M45" s="49"/>
    </row>
    <row r="46" spans="1:14" s="91" customFormat="1">
      <c r="B46" s="553" t="s">
        <v>149</v>
      </c>
      <c r="C46" s="553"/>
      <c r="D46" s="553"/>
      <c r="E46" s="553"/>
      <c r="F46" s="553"/>
      <c r="G46" s="553"/>
      <c r="H46" s="94"/>
      <c r="I46" s="43"/>
      <c r="J46" s="95"/>
      <c r="K46" s="98"/>
      <c r="M46" s="96"/>
    </row>
    <row r="47" spans="1:14" s="91" customFormat="1" ht="13.5">
      <c r="B47" s="554" t="s">
        <v>150</v>
      </c>
      <c r="C47" s="554"/>
      <c r="D47" s="554"/>
      <c r="E47" s="155" t="s">
        <v>113</v>
      </c>
      <c r="F47" s="155" t="s">
        <v>114</v>
      </c>
      <c r="G47" s="279" t="s">
        <v>152</v>
      </c>
      <c r="H47" s="94"/>
      <c r="I47" s="43"/>
      <c r="J47" s="95"/>
      <c r="K47" s="98"/>
      <c r="M47" s="96"/>
    </row>
    <row r="48" spans="1:14" s="91" customFormat="1">
      <c r="B48" s="560" t="s">
        <v>166</v>
      </c>
      <c r="C48" s="561"/>
      <c r="D48" s="562"/>
      <c r="E48" s="156">
        <v>6</v>
      </c>
      <c r="F48" s="156">
        <v>4</v>
      </c>
      <c r="G48" s="154">
        <f>E48*F48</f>
        <v>24</v>
      </c>
      <c r="H48" s="94"/>
      <c r="I48" s="43"/>
      <c r="J48" s="95"/>
      <c r="K48" s="98"/>
      <c r="M48" s="96"/>
    </row>
    <row r="49" spans="1:14" s="91" customFormat="1">
      <c r="B49" s="563" t="s">
        <v>1</v>
      </c>
      <c r="C49" s="564"/>
      <c r="D49" s="564"/>
      <c r="E49" s="564"/>
      <c r="F49" s="565"/>
      <c r="G49" s="44">
        <f>SUM(G48:G48)</f>
        <v>24</v>
      </c>
      <c r="H49" s="94"/>
      <c r="I49" s="43"/>
      <c r="J49" s="95"/>
      <c r="K49" s="98"/>
      <c r="M49" s="96"/>
    </row>
    <row r="50" spans="1:14" s="91" customFormat="1" ht="13.5">
      <c r="B50" s="554" t="s">
        <v>151</v>
      </c>
      <c r="C50" s="554"/>
      <c r="D50" s="554"/>
      <c r="E50" s="155" t="s">
        <v>113</v>
      </c>
      <c r="F50" s="155" t="s">
        <v>114</v>
      </c>
      <c r="G50" s="279" t="s">
        <v>153</v>
      </c>
      <c r="H50" s="94"/>
      <c r="I50" s="43"/>
      <c r="J50" s="95"/>
      <c r="K50" s="98"/>
      <c r="M50" s="96"/>
    </row>
    <row r="51" spans="1:14" s="91" customFormat="1">
      <c r="B51" s="560" t="s">
        <v>165</v>
      </c>
      <c r="C51" s="561"/>
      <c r="D51" s="562"/>
      <c r="E51" s="280" t="s">
        <v>36</v>
      </c>
      <c r="F51" s="156">
        <v>8</v>
      </c>
      <c r="G51" s="154">
        <f>F51</f>
        <v>8</v>
      </c>
      <c r="H51" s="94"/>
      <c r="I51" s="43"/>
      <c r="J51" s="95"/>
      <c r="K51" s="98"/>
      <c r="M51" s="96"/>
    </row>
    <row r="52" spans="1:14" ht="13.5">
      <c r="A52" s="91"/>
      <c r="B52" s="560" t="s">
        <v>164</v>
      </c>
      <c r="C52" s="561"/>
      <c r="D52" s="561"/>
      <c r="E52" s="283" t="s">
        <v>36</v>
      </c>
      <c r="F52" s="284">
        <v>3</v>
      </c>
      <c r="G52" s="154">
        <f>F52</f>
        <v>3</v>
      </c>
      <c r="H52" s="64"/>
      <c r="I52" s="69"/>
      <c r="J52" s="70"/>
      <c r="K52" s="63"/>
      <c r="L52" s="63"/>
      <c r="M52" s="63"/>
    </row>
    <row r="53" spans="1:14" ht="13.5">
      <c r="A53" s="91"/>
      <c r="B53" s="563" t="s">
        <v>1</v>
      </c>
      <c r="C53" s="564"/>
      <c r="D53" s="564"/>
      <c r="E53" s="564"/>
      <c r="F53" s="565"/>
      <c r="G53" s="44">
        <f>SUM(G51:G52)</f>
        <v>11</v>
      </c>
      <c r="H53" s="64"/>
      <c r="I53" s="69"/>
      <c r="J53" s="70"/>
      <c r="K53" s="63"/>
      <c r="L53" s="63"/>
      <c r="M53" s="63"/>
    </row>
    <row r="54" spans="1:14" s="43" customFormat="1" ht="12.75" customHeight="1">
      <c r="A54" s="91"/>
      <c r="B54" s="554" t="s">
        <v>157</v>
      </c>
      <c r="C54" s="554"/>
      <c r="D54" s="554"/>
      <c r="E54" s="155" t="s">
        <v>158</v>
      </c>
      <c r="F54" s="155" t="s">
        <v>114</v>
      </c>
      <c r="G54" s="279" t="s">
        <v>153</v>
      </c>
      <c r="H54" s="94"/>
      <c r="J54" s="95"/>
      <c r="K54" s="91"/>
      <c r="L54" s="91"/>
      <c r="M54" s="96"/>
      <c r="N54" s="91"/>
    </row>
    <row r="55" spans="1:14" s="43" customFormat="1" ht="24.95" customHeight="1">
      <c r="A55" s="91"/>
      <c r="B55" s="560" t="s">
        <v>169</v>
      </c>
      <c r="C55" s="561"/>
      <c r="D55" s="562"/>
      <c r="E55" s="280" t="s">
        <v>159</v>
      </c>
      <c r="F55" s="156">
        <v>5</v>
      </c>
      <c r="G55" s="154">
        <f>F55</f>
        <v>5</v>
      </c>
      <c r="H55" s="94"/>
      <c r="J55" s="95"/>
      <c r="K55" s="91"/>
      <c r="L55" s="91"/>
      <c r="M55" s="96"/>
      <c r="N55" s="91"/>
    </row>
    <row r="56" spans="1:14" s="91" customFormat="1" ht="13.5" customHeight="1">
      <c r="B56" s="563" t="s">
        <v>1</v>
      </c>
      <c r="C56" s="564"/>
      <c r="D56" s="564"/>
      <c r="E56" s="564"/>
      <c r="F56" s="565"/>
      <c r="G56" s="44">
        <f>SUM(G55:G55)</f>
        <v>5</v>
      </c>
      <c r="H56" s="94"/>
      <c r="I56" s="43"/>
      <c r="J56" s="95"/>
      <c r="K56" s="98"/>
      <c r="M56" s="96"/>
    </row>
    <row r="57" spans="1:14" s="91" customFormat="1" ht="13.5" customHeight="1">
      <c r="B57" s="567"/>
      <c r="C57" s="568"/>
      <c r="D57" s="568"/>
      <c r="E57" s="568"/>
      <c r="F57" s="568"/>
      <c r="G57" s="569"/>
      <c r="H57" s="94"/>
      <c r="I57" s="43"/>
      <c r="J57" s="95"/>
      <c r="K57" s="98"/>
      <c r="M57" s="96"/>
    </row>
    <row r="58" spans="1:14" s="151" customFormat="1">
      <c r="B58" s="557" t="s">
        <v>146</v>
      </c>
      <c r="C58" s="558"/>
      <c r="D58" s="558"/>
      <c r="E58" s="558"/>
      <c r="F58" s="558"/>
      <c r="G58" s="559"/>
      <c r="H58" s="45"/>
      <c r="I58" s="43"/>
      <c r="J58" s="47"/>
      <c r="M58" s="49"/>
    </row>
    <row r="59" spans="1:14" s="43" customFormat="1">
      <c r="A59" s="151"/>
      <c r="B59" s="553" t="s">
        <v>179</v>
      </c>
      <c r="C59" s="553"/>
      <c r="D59" s="553"/>
      <c r="E59" s="553"/>
      <c r="F59" s="553"/>
      <c r="G59" s="553"/>
      <c r="H59" s="45"/>
      <c r="J59" s="47"/>
      <c r="K59" s="151"/>
      <c r="L59" s="151"/>
      <c r="M59" s="49"/>
      <c r="N59" s="151"/>
    </row>
    <row r="60" spans="1:14" s="151" customFormat="1" ht="12.75" customHeight="1">
      <c r="B60" s="666" t="s">
        <v>180</v>
      </c>
      <c r="C60" s="554"/>
      <c r="D60" s="554"/>
      <c r="E60" s="555" t="s">
        <v>182</v>
      </c>
      <c r="F60" s="556"/>
      <c r="G60" s="212" t="s">
        <v>181</v>
      </c>
      <c r="H60" s="45"/>
      <c r="I60" s="43"/>
      <c r="J60" s="47"/>
      <c r="M60" s="49"/>
    </row>
    <row r="61" spans="1:14" s="151" customFormat="1" ht="12.75" customHeight="1">
      <c r="B61" s="560" t="s">
        <v>209</v>
      </c>
      <c r="C61" s="561"/>
      <c r="D61" s="562"/>
      <c r="E61" s="555">
        <v>147.25</v>
      </c>
      <c r="F61" s="556"/>
      <c r="G61" s="154">
        <f>E61</f>
        <v>147.25</v>
      </c>
      <c r="H61" s="45"/>
      <c r="I61" s="43"/>
      <c r="J61" s="47"/>
      <c r="M61" s="49"/>
    </row>
    <row r="62" spans="1:14" s="151" customFormat="1" ht="12.75" customHeight="1">
      <c r="B62" s="560" t="s">
        <v>205</v>
      </c>
      <c r="C62" s="561"/>
      <c r="D62" s="562"/>
      <c r="E62" s="555">
        <v>40.14</v>
      </c>
      <c r="F62" s="556"/>
      <c r="G62" s="154">
        <f>E62</f>
        <v>40.14</v>
      </c>
      <c r="H62" s="45"/>
      <c r="I62" s="43"/>
      <c r="J62" s="47"/>
      <c r="M62" s="49"/>
    </row>
    <row r="63" spans="1:14" s="151" customFormat="1">
      <c r="B63" s="560" t="s">
        <v>206</v>
      </c>
      <c r="C63" s="561"/>
      <c r="D63" s="562"/>
      <c r="E63" s="555">
        <v>122.2</v>
      </c>
      <c r="F63" s="556"/>
      <c r="G63" s="154">
        <f>E63</f>
        <v>122.2</v>
      </c>
      <c r="H63" s="45"/>
      <c r="I63" s="43"/>
      <c r="J63" s="47"/>
      <c r="M63" s="49"/>
    </row>
    <row r="64" spans="1:14" s="151" customFormat="1">
      <c r="B64" s="560" t="s">
        <v>210</v>
      </c>
      <c r="C64" s="561"/>
      <c r="D64" s="562"/>
      <c r="E64" s="555">
        <v>334.27</v>
      </c>
      <c r="F64" s="556"/>
      <c r="G64" s="154">
        <f>E64</f>
        <v>334.27</v>
      </c>
      <c r="H64" s="45"/>
      <c r="I64" s="43"/>
      <c r="J64" s="47"/>
      <c r="M64" s="49"/>
    </row>
    <row r="65" spans="1:13" s="151" customFormat="1">
      <c r="B65" s="563" t="s">
        <v>1</v>
      </c>
      <c r="C65" s="564"/>
      <c r="D65" s="564"/>
      <c r="E65" s="564"/>
      <c r="F65" s="565"/>
      <c r="G65" s="44">
        <f>SUM(G61:G64)</f>
        <v>643.8599999999999</v>
      </c>
      <c r="H65" s="45"/>
      <c r="I65" s="43"/>
      <c r="J65" s="47"/>
      <c r="M65" s="49"/>
    </row>
    <row r="66" spans="1:13" s="151" customFormat="1" ht="27.75" customHeight="1">
      <c r="B66" s="553" t="s">
        <v>117</v>
      </c>
      <c r="C66" s="553"/>
      <c r="D66" s="553"/>
      <c r="E66" s="553"/>
      <c r="F66" s="553"/>
      <c r="G66" s="553"/>
      <c r="H66" s="45"/>
      <c r="I66" s="43"/>
      <c r="J66" s="47"/>
      <c r="M66" s="49"/>
    </row>
    <row r="67" spans="1:13" s="151" customFormat="1">
      <c r="B67" s="554" t="s">
        <v>88</v>
      </c>
      <c r="C67" s="554"/>
      <c r="D67" s="554"/>
      <c r="E67" s="555" t="s">
        <v>116</v>
      </c>
      <c r="F67" s="556"/>
      <c r="G67" s="212" t="s">
        <v>86</v>
      </c>
      <c r="H67" s="254"/>
      <c r="I67" s="43"/>
      <c r="J67" s="47"/>
      <c r="M67" s="49"/>
    </row>
    <row r="68" spans="1:13">
      <c r="A68" s="260"/>
      <c r="B68" s="617" t="s">
        <v>115</v>
      </c>
      <c r="C68" s="618"/>
      <c r="D68" s="562"/>
      <c r="E68" s="584">
        <v>93.69</v>
      </c>
      <c r="F68" s="585"/>
      <c r="G68" s="154">
        <f>E68</f>
        <v>93.69</v>
      </c>
    </row>
    <row r="69" spans="1:13">
      <c r="A69" s="151"/>
      <c r="B69" s="563" t="s">
        <v>1</v>
      </c>
      <c r="C69" s="564"/>
      <c r="D69" s="564"/>
      <c r="E69" s="564"/>
      <c r="F69" s="565"/>
      <c r="G69" s="44">
        <f>SUM(G68:G68)</f>
        <v>93.69</v>
      </c>
    </row>
    <row r="70" spans="1:13" s="91" customFormat="1">
      <c r="A70" s="48"/>
      <c r="B70" s="620"/>
      <c r="C70" s="621"/>
      <c r="D70" s="621"/>
      <c r="E70" s="621"/>
      <c r="F70" s="621"/>
      <c r="G70" s="622"/>
      <c r="H70" s="94"/>
      <c r="I70" s="43"/>
      <c r="J70" s="95"/>
      <c r="K70" s="98"/>
      <c r="M70" s="96"/>
    </row>
    <row r="71" spans="1:13" s="91" customFormat="1" ht="13.5" customHeight="1">
      <c r="A71" s="48"/>
      <c r="B71" s="553" t="s">
        <v>147</v>
      </c>
      <c r="C71" s="580"/>
      <c r="D71" s="580"/>
      <c r="E71" s="580"/>
      <c r="F71" s="580"/>
      <c r="G71" s="580"/>
      <c r="H71" s="94"/>
      <c r="I71" s="43"/>
      <c r="J71" s="95"/>
      <c r="K71" s="98"/>
      <c r="M71" s="96"/>
    </row>
    <row r="72" spans="1:13" s="91" customFormat="1" ht="13.5" customHeight="1">
      <c r="B72" s="557" t="s">
        <v>141</v>
      </c>
      <c r="C72" s="558"/>
      <c r="D72" s="558"/>
      <c r="E72" s="558"/>
      <c r="F72" s="558"/>
      <c r="G72" s="559"/>
      <c r="H72" s="94"/>
      <c r="I72" s="43"/>
      <c r="J72" s="95"/>
      <c r="K72" s="98"/>
      <c r="M72" s="96"/>
    </row>
    <row r="73" spans="1:13" s="91" customFormat="1" ht="13.5" customHeight="1">
      <c r="B73" s="633" t="s">
        <v>53</v>
      </c>
      <c r="C73" s="634"/>
      <c r="D73" s="634"/>
      <c r="E73" s="626" t="s">
        <v>86</v>
      </c>
      <c r="F73" s="627"/>
      <c r="G73" s="93" t="s">
        <v>86</v>
      </c>
      <c r="H73" s="94"/>
      <c r="I73" s="43"/>
      <c r="J73" s="95"/>
      <c r="K73" s="98"/>
      <c r="M73" s="96"/>
    </row>
    <row r="74" spans="1:13" s="91" customFormat="1" ht="32.25" customHeight="1">
      <c r="A74" s="262"/>
      <c r="B74" s="631" t="s">
        <v>183</v>
      </c>
      <c r="C74" s="632"/>
      <c r="D74" s="632"/>
      <c r="E74" s="589">
        <v>72.62</v>
      </c>
      <c r="F74" s="590"/>
      <c r="G74" s="97">
        <f>E74</f>
        <v>72.62</v>
      </c>
      <c r="H74" s="94"/>
      <c r="I74" s="43"/>
      <c r="J74" s="95"/>
      <c r="K74" s="98"/>
      <c r="M74" s="96"/>
    </row>
    <row r="75" spans="1:13" s="91" customFormat="1" ht="13.5" customHeight="1">
      <c r="B75" s="563" t="s">
        <v>1</v>
      </c>
      <c r="C75" s="564"/>
      <c r="D75" s="564"/>
      <c r="E75" s="564"/>
      <c r="F75" s="565"/>
      <c r="G75" s="44">
        <f>SUM(G74:G74)</f>
        <v>72.62</v>
      </c>
      <c r="H75" s="94"/>
      <c r="I75" s="43"/>
      <c r="J75" s="95"/>
      <c r="K75" s="98"/>
      <c r="M75" s="96"/>
    </row>
    <row r="76" spans="1:13" s="91" customFormat="1" ht="13.5" customHeight="1">
      <c r="B76" s="557" t="s">
        <v>184</v>
      </c>
      <c r="C76" s="558"/>
      <c r="D76" s="558"/>
      <c r="E76" s="558"/>
      <c r="F76" s="558"/>
      <c r="G76" s="559"/>
      <c r="H76" s="94"/>
      <c r="I76" s="43"/>
      <c r="J76" s="95"/>
      <c r="K76" s="98"/>
      <c r="M76" s="96"/>
    </row>
    <row r="77" spans="1:13" s="91" customFormat="1" ht="13.5" customHeight="1">
      <c r="B77" s="633" t="s">
        <v>53</v>
      </c>
      <c r="C77" s="634"/>
      <c r="D77" s="634"/>
      <c r="E77" s="626" t="s">
        <v>86</v>
      </c>
      <c r="F77" s="627"/>
      <c r="G77" s="93" t="s">
        <v>86</v>
      </c>
      <c r="H77" s="94"/>
      <c r="I77" s="43"/>
      <c r="J77" s="95"/>
      <c r="K77" s="98"/>
      <c r="M77" s="96"/>
    </row>
    <row r="78" spans="1:13" s="91" customFormat="1" ht="36" customHeight="1">
      <c r="A78" s="262"/>
      <c r="B78" s="631" t="s">
        <v>185</v>
      </c>
      <c r="C78" s="632"/>
      <c r="D78" s="632"/>
      <c r="E78" s="589">
        <v>162.32</v>
      </c>
      <c r="F78" s="590"/>
      <c r="G78" s="97">
        <f>E78</f>
        <v>162.32</v>
      </c>
      <c r="H78" s="94"/>
      <c r="I78" s="43"/>
      <c r="J78" s="95"/>
      <c r="K78" s="98"/>
      <c r="M78" s="96"/>
    </row>
    <row r="79" spans="1:13" s="91" customFormat="1" ht="13.5" customHeight="1">
      <c r="B79" s="563" t="s">
        <v>1</v>
      </c>
      <c r="C79" s="564"/>
      <c r="D79" s="564"/>
      <c r="E79" s="564"/>
      <c r="F79" s="565"/>
      <c r="G79" s="44">
        <f>SUM(G78:G78)</f>
        <v>162.32</v>
      </c>
      <c r="H79" s="94"/>
      <c r="I79" s="43"/>
      <c r="J79" s="95"/>
      <c r="K79" s="98"/>
      <c r="M79" s="96"/>
    </row>
    <row r="80" spans="1:13" s="91" customFormat="1" ht="13.5" customHeight="1">
      <c r="A80" s="261"/>
      <c r="B80" s="557" t="s">
        <v>142</v>
      </c>
      <c r="C80" s="558"/>
      <c r="D80" s="558"/>
      <c r="E80" s="558"/>
      <c r="F80" s="558"/>
      <c r="G80" s="559"/>
      <c r="H80" s="94"/>
      <c r="I80" s="43"/>
      <c r="J80" s="95"/>
      <c r="K80" s="98"/>
      <c r="M80" s="96"/>
    </row>
    <row r="81" spans="1:13" s="91" customFormat="1" ht="13.5" customHeight="1">
      <c r="B81" s="628" t="s">
        <v>53</v>
      </c>
      <c r="C81" s="629"/>
      <c r="D81" s="629"/>
      <c r="E81" s="92" t="s">
        <v>86</v>
      </c>
      <c r="F81" s="92" t="s">
        <v>85</v>
      </c>
      <c r="G81" s="281" t="s">
        <v>86</v>
      </c>
      <c r="H81" s="94"/>
      <c r="I81" s="43"/>
      <c r="J81" s="95"/>
      <c r="K81" s="98"/>
      <c r="M81" s="96"/>
    </row>
    <row r="82" spans="1:13" s="91" customFormat="1" ht="13.5" customHeight="1">
      <c r="A82" s="262"/>
      <c r="B82" s="595" t="s">
        <v>143</v>
      </c>
      <c r="C82" s="596"/>
      <c r="D82" s="596"/>
      <c r="E82" s="287">
        <v>21</v>
      </c>
      <c r="F82" s="287">
        <v>0.45</v>
      </c>
      <c r="G82" s="282">
        <f>E82*F82</f>
        <v>9.4500000000000011</v>
      </c>
      <c r="H82" s="94"/>
      <c r="I82" s="43"/>
      <c r="J82" s="95"/>
      <c r="K82" s="98"/>
      <c r="M82" s="96"/>
    </row>
    <row r="83" spans="1:13" s="91" customFormat="1" ht="13.5" customHeight="1">
      <c r="B83" s="563" t="s">
        <v>1</v>
      </c>
      <c r="C83" s="564"/>
      <c r="D83" s="564"/>
      <c r="E83" s="564"/>
      <c r="F83" s="565"/>
      <c r="G83" s="44">
        <f>SUM(G82:G82)</f>
        <v>9.4500000000000011</v>
      </c>
      <c r="H83" s="286"/>
      <c r="I83" s="43"/>
      <c r="J83" s="95"/>
      <c r="K83" s="98"/>
      <c r="M83" s="96"/>
    </row>
    <row r="84" spans="1:13" s="91" customFormat="1" ht="13.5" customHeight="1">
      <c r="B84" s="557" t="s">
        <v>140</v>
      </c>
      <c r="C84" s="558"/>
      <c r="D84" s="558"/>
      <c r="E84" s="558"/>
      <c r="F84" s="558"/>
      <c r="G84" s="559"/>
      <c r="H84" s="94"/>
      <c r="I84" s="43"/>
      <c r="J84" s="95"/>
      <c r="K84" s="98"/>
      <c r="M84" s="96"/>
    </row>
    <row r="85" spans="1:13" s="91" customFormat="1" ht="13.5" customHeight="1">
      <c r="B85" s="623" t="s">
        <v>53</v>
      </c>
      <c r="C85" s="624"/>
      <c r="D85" s="625"/>
      <c r="E85" s="626" t="s">
        <v>86</v>
      </c>
      <c r="F85" s="627"/>
      <c r="G85" s="281" t="s">
        <v>86</v>
      </c>
      <c r="H85" s="94"/>
      <c r="I85" s="43"/>
      <c r="J85" s="95"/>
      <c r="K85" s="98"/>
      <c r="M85" s="96"/>
    </row>
    <row r="86" spans="1:13" s="91" customFormat="1" ht="13.5" customHeight="1">
      <c r="B86" s="628" t="s">
        <v>186</v>
      </c>
      <c r="C86" s="629"/>
      <c r="D86" s="630"/>
      <c r="E86" s="626">
        <v>79.010000000000005</v>
      </c>
      <c r="F86" s="627"/>
      <c r="G86" s="282">
        <f>E86</f>
        <v>79.010000000000005</v>
      </c>
      <c r="H86" s="94"/>
      <c r="I86" s="43"/>
      <c r="J86" s="95"/>
      <c r="K86" s="98"/>
      <c r="M86" s="96"/>
    </row>
    <row r="87" spans="1:13" s="91" customFormat="1" ht="13.5" customHeight="1">
      <c r="B87" s="628" t="s">
        <v>187</v>
      </c>
      <c r="C87" s="629"/>
      <c r="D87" s="630"/>
      <c r="E87" s="626">
        <v>51.04</v>
      </c>
      <c r="F87" s="627"/>
      <c r="G87" s="282">
        <f>E87</f>
        <v>51.04</v>
      </c>
      <c r="H87" s="94"/>
      <c r="I87" s="43"/>
      <c r="J87" s="95"/>
      <c r="K87" s="98"/>
      <c r="M87" s="96"/>
    </row>
    <row r="88" spans="1:13" s="91" customFormat="1" ht="13.5" customHeight="1">
      <c r="B88" s="628" t="s">
        <v>188</v>
      </c>
      <c r="C88" s="629"/>
      <c r="D88" s="630"/>
      <c r="E88" s="626">
        <v>124.08</v>
      </c>
      <c r="F88" s="627"/>
      <c r="G88" s="282">
        <f>E88</f>
        <v>124.08</v>
      </c>
      <c r="H88" s="94"/>
      <c r="I88" s="43"/>
      <c r="J88" s="95"/>
      <c r="K88" s="98"/>
      <c r="M88" s="96"/>
    </row>
    <row r="89" spans="1:13" s="91" customFormat="1" ht="13.5" customHeight="1">
      <c r="B89" s="628" t="s">
        <v>189</v>
      </c>
      <c r="C89" s="629"/>
      <c r="D89" s="630"/>
      <c r="E89" s="626">
        <v>116.06</v>
      </c>
      <c r="F89" s="627"/>
      <c r="G89" s="282">
        <f>E89</f>
        <v>116.06</v>
      </c>
      <c r="H89" s="94"/>
      <c r="I89" s="43"/>
      <c r="J89" s="95"/>
      <c r="K89" s="98"/>
      <c r="M89" s="96"/>
    </row>
    <row r="90" spans="1:13" ht="12.75" customHeight="1">
      <c r="A90" s="91"/>
      <c r="B90" s="628" t="s">
        <v>190</v>
      </c>
      <c r="C90" s="629"/>
      <c r="D90" s="630"/>
      <c r="E90" s="626">
        <v>174.18</v>
      </c>
      <c r="F90" s="627"/>
      <c r="G90" s="282">
        <f>E90</f>
        <v>174.18</v>
      </c>
    </row>
    <row r="91" spans="1:13" s="151" customFormat="1" ht="12.75" customHeight="1">
      <c r="A91" s="91"/>
      <c r="B91" s="563" t="s">
        <v>1</v>
      </c>
      <c r="C91" s="564"/>
      <c r="D91" s="564"/>
      <c r="E91" s="564"/>
      <c r="F91" s="565"/>
      <c r="G91" s="44">
        <f>SUM(G86:G90)</f>
        <v>544.37</v>
      </c>
      <c r="H91" s="45"/>
      <c r="I91" s="43"/>
      <c r="J91" s="47"/>
      <c r="M91" s="49"/>
    </row>
    <row r="92" spans="1:13" s="151" customFormat="1" ht="12.75" customHeight="1">
      <c r="A92" s="261"/>
      <c r="B92" s="557" t="s">
        <v>138</v>
      </c>
      <c r="C92" s="558"/>
      <c r="D92" s="558"/>
      <c r="E92" s="558"/>
      <c r="F92" s="558"/>
      <c r="G92" s="559"/>
      <c r="H92" s="45"/>
      <c r="I92" s="43"/>
      <c r="J92" s="47"/>
      <c r="M92" s="49"/>
    </row>
    <row r="93" spans="1:13" s="151" customFormat="1" ht="12.75" customHeight="1">
      <c r="A93" s="91"/>
      <c r="B93" s="628" t="s">
        <v>53</v>
      </c>
      <c r="C93" s="629"/>
      <c r="D93" s="630"/>
      <c r="E93" s="626" t="s">
        <v>86</v>
      </c>
      <c r="F93" s="627"/>
      <c r="G93" s="281" t="s">
        <v>86</v>
      </c>
      <c r="H93" s="45"/>
      <c r="I93" s="43"/>
      <c r="J93" s="47"/>
      <c r="M93" s="49"/>
    </row>
    <row r="94" spans="1:13" s="151" customFormat="1" ht="12.75" customHeight="1">
      <c r="A94" s="91"/>
      <c r="B94" s="595" t="s">
        <v>139</v>
      </c>
      <c r="C94" s="596"/>
      <c r="D94" s="597"/>
      <c r="E94" s="589">
        <v>287.5</v>
      </c>
      <c r="F94" s="590"/>
      <c r="G94" s="282">
        <f>E94</f>
        <v>287.5</v>
      </c>
      <c r="H94" s="45"/>
      <c r="I94" s="43"/>
      <c r="J94" s="47"/>
      <c r="M94" s="49"/>
    </row>
    <row r="95" spans="1:13" s="151" customFormat="1" ht="12.75" customHeight="1">
      <c r="A95" s="91"/>
      <c r="B95" s="563" t="s">
        <v>1</v>
      </c>
      <c r="C95" s="564"/>
      <c r="D95" s="564"/>
      <c r="E95" s="564"/>
      <c r="F95" s="565"/>
      <c r="G95" s="44">
        <f>SUM(G94:G94)</f>
        <v>287.5</v>
      </c>
      <c r="H95" s="45"/>
      <c r="I95" s="43"/>
      <c r="J95" s="47"/>
      <c r="M95" s="49"/>
    </row>
    <row r="96" spans="1:13" s="151" customFormat="1" ht="12.75" customHeight="1">
      <c r="A96" s="48"/>
      <c r="B96" s="620"/>
      <c r="C96" s="621"/>
      <c r="D96" s="621"/>
      <c r="E96" s="621"/>
      <c r="F96" s="621"/>
      <c r="G96" s="622"/>
      <c r="H96" s="45"/>
      <c r="I96" s="43"/>
      <c r="J96" s="47"/>
      <c r="M96" s="49"/>
    </row>
    <row r="97" spans="1:14" s="43" customFormat="1" ht="12.75" customHeight="1">
      <c r="A97" s="151"/>
      <c r="B97" s="557" t="s">
        <v>194</v>
      </c>
      <c r="C97" s="558"/>
      <c r="D97" s="558"/>
      <c r="E97" s="558"/>
      <c r="F97" s="558"/>
      <c r="G97" s="559"/>
      <c r="H97" s="45"/>
      <c r="J97" s="47"/>
      <c r="K97" s="151"/>
      <c r="L97" s="151"/>
      <c r="M97" s="49"/>
      <c r="N97" s="151"/>
    </row>
    <row r="98" spans="1:14" s="151" customFormat="1">
      <c r="A98" s="260"/>
      <c r="B98" s="635" t="s">
        <v>155</v>
      </c>
      <c r="C98" s="636"/>
      <c r="D98" s="636"/>
      <c r="E98" s="636"/>
      <c r="F98" s="636"/>
      <c r="G98" s="637"/>
      <c r="H98" s="45"/>
      <c r="I98" s="43"/>
      <c r="J98" s="47"/>
      <c r="M98" s="49"/>
    </row>
    <row r="99" spans="1:14" s="151" customFormat="1">
      <c r="B99" s="152" t="s">
        <v>53</v>
      </c>
      <c r="C99" s="152" t="s">
        <v>124</v>
      </c>
      <c r="D99" s="152" t="s">
        <v>113</v>
      </c>
      <c r="E99" s="152" t="s">
        <v>125</v>
      </c>
      <c r="F99" s="152" t="s">
        <v>126</v>
      </c>
      <c r="G99" s="152" t="s">
        <v>89</v>
      </c>
      <c r="H99" s="45"/>
      <c r="I99" s="43"/>
      <c r="J99" s="47"/>
      <c r="M99" s="49"/>
    </row>
    <row r="100" spans="1:14" s="151" customFormat="1">
      <c r="B100" s="218" t="s">
        <v>176</v>
      </c>
      <c r="C100" s="153">
        <v>1</v>
      </c>
      <c r="D100" s="153">
        <v>18.05</v>
      </c>
      <c r="E100" s="153">
        <v>5.2</v>
      </c>
      <c r="F100" s="153">
        <v>0.05</v>
      </c>
      <c r="G100" s="153">
        <f>C100*(D100*E100*F100)</f>
        <v>4.6930000000000005</v>
      </c>
      <c r="H100" s="45"/>
      <c r="I100" s="43"/>
      <c r="J100" s="47"/>
      <c r="M100" s="49"/>
    </row>
    <row r="101" spans="1:14" s="151" customFormat="1">
      <c r="B101" s="563" t="s">
        <v>1</v>
      </c>
      <c r="C101" s="564"/>
      <c r="D101" s="564"/>
      <c r="E101" s="564"/>
      <c r="F101" s="565"/>
      <c r="G101" s="44">
        <f>SUM(G100:G100)</f>
        <v>4.6930000000000005</v>
      </c>
      <c r="H101" s="45"/>
      <c r="I101" s="43"/>
      <c r="J101" s="47"/>
      <c r="M101" s="49"/>
    </row>
    <row r="102" spans="1:14" s="151" customFormat="1">
      <c r="B102" s="557" t="s">
        <v>154</v>
      </c>
      <c r="C102" s="558"/>
      <c r="D102" s="558"/>
      <c r="E102" s="558"/>
      <c r="F102" s="558"/>
      <c r="G102" s="559"/>
      <c r="H102" s="45"/>
      <c r="I102" s="43"/>
      <c r="J102" s="47"/>
      <c r="M102" s="49"/>
    </row>
    <row r="103" spans="1:14" s="46" customFormat="1">
      <c r="A103" s="151"/>
      <c r="B103" s="628" t="s">
        <v>53</v>
      </c>
      <c r="C103" s="629"/>
      <c r="D103" s="630"/>
      <c r="E103" s="626" t="s">
        <v>86</v>
      </c>
      <c r="F103" s="627"/>
      <c r="G103" s="281" t="s">
        <v>86</v>
      </c>
      <c r="H103" s="45"/>
      <c r="J103" s="47"/>
      <c r="K103" s="48"/>
      <c r="L103" s="48"/>
      <c r="M103" s="49"/>
      <c r="N103" s="48"/>
    </row>
    <row r="104" spans="1:14" s="46" customFormat="1">
      <c r="A104" s="260"/>
      <c r="B104" s="595" t="s">
        <v>156</v>
      </c>
      <c r="C104" s="596"/>
      <c r="D104" s="597"/>
      <c r="E104" s="589">
        <v>5.09</v>
      </c>
      <c r="F104" s="590"/>
      <c r="G104" s="282">
        <f>E104</f>
        <v>5.09</v>
      </c>
      <c r="H104" s="45"/>
      <c r="J104" s="47"/>
      <c r="K104" s="48"/>
      <c r="L104" s="48"/>
      <c r="M104" s="49"/>
      <c r="N104" s="48"/>
    </row>
    <row r="105" spans="1:14">
      <c r="A105" s="260"/>
      <c r="B105" s="595" t="s">
        <v>191</v>
      </c>
      <c r="C105" s="596"/>
      <c r="D105" s="597"/>
      <c r="E105" s="589">
        <v>4.6100000000000003</v>
      </c>
      <c r="F105" s="590"/>
      <c r="G105" s="282">
        <f>E105</f>
        <v>4.6100000000000003</v>
      </c>
    </row>
    <row r="106" spans="1:14">
      <c r="A106" s="260"/>
      <c r="B106" s="595" t="s">
        <v>192</v>
      </c>
      <c r="C106" s="596"/>
      <c r="D106" s="597"/>
      <c r="E106" s="589">
        <v>4.6100000000000003</v>
      </c>
      <c r="F106" s="590"/>
      <c r="G106" s="282">
        <v>4.6100000000000003</v>
      </c>
    </row>
    <row r="107" spans="1:14">
      <c r="A107" s="151"/>
      <c r="B107" s="563" t="s">
        <v>1</v>
      </c>
      <c r="C107" s="564"/>
      <c r="D107" s="564"/>
      <c r="E107" s="564"/>
      <c r="F107" s="565"/>
      <c r="G107" s="44">
        <f>SUM(G104:G106)</f>
        <v>14.309999999999999</v>
      </c>
    </row>
    <row r="108" spans="1:14">
      <c r="A108" s="151"/>
      <c r="B108" s="255"/>
      <c r="C108" s="256"/>
      <c r="D108" s="256"/>
      <c r="E108" s="256"/>
      <c r="F108" s="256"/>
      <c r="G108" s="257"/>
    </row>
    <row r="109" spans="1:14">
      <c r="B109" s="557" t="s">
        <v>148</v>
      </c>
      <c r="C109" s="558"/>
      <c r="D109" s="558"/>
      <c r="E109" s="558"/>
      <c r="F109" s="558"/>
      <c r="G109" s="559"/>
    </row>
    <row r="110" spans="1:14">
      <c r="B110" s="600" t="s">
        <v>45</v>
      </c>
      <c r="C110" s="601"/>
      <c r="D110" s="601"/>
      <c r="E110" s="601"/>
      <c r="F110" s="601"/>
      <c r="G110" s="602"/>
    </row>
    <row r="111" spans="1:14">
      <c r="B111" s="598" t="s">
        <v>193</v>
      </c>
      <c r="C111" s="599"/>
      <c r="D111" s="599"/>
      <c r="E111" s="599"/>
      <c r="F111" s="599"/>
      <c r="G111" s="61">
        <v>619.22</v>
      </c>
    </row>
    <row r="112" spans="1:14">
      <c r="B112" s="605" t="s">
        <v>1</v>
      </c>
      <c r="C112" s="605"/>
      <c r="D112" s="605"/>
      <c r="E112" s="605"/>
      <c r="F112" s="605"/>
      <c r="G112" s="73">
        <f>G111</f>
        <v>619.22</v>
      </c>
    </row>
    <row r="113" spans="1:14">
      <c r="B113" s="62"/>
      <c r="C113" s="62"/>
      <c r="D113" s="62"/>
      <c r="E113" s="62"/>
      <c r="F113" s="62"/>
      <c r="G113" s="74"/>
    </row>
    <row r="114" spans="1:14">
      <c r="B114" s="62"/>
      <c r="C114" s="62"/>
      <c r="D114" s="62"/>
      <c r="E114" s="62"/>
      <c r="F114" s="62"/>
      <c r="G114" s="74"/>
    </row>
    <row r="115" spans="1:14">
      <c r="B115" s="588" t="str">
        <f>ORÇAMENTO!A141</f>
        <v>_________________________________</v>
      </c>
      <c r="C115" s="588"/>
      <c r="D115" s="588"/>
      <c r="E115" s="588"/>
      <c r="F115" s="588"/>
      <c r="G115" s="588"/>
    </row>
    <row r="116" spans="1:14">
      <c r="B116" s="588" t="str">
        <f>ORÇAMENTO!A142</f>
        <v>JOÃO ANTONIO POSSANI OINASKI</v>
      </c>
      <c r="C116" s="588"/>
      <c r="D116" s="588"/>
      <c r="E116" s="588"/>
      <c r="F116" s="588"/>
      <c r="G116" s="588"/>
    </row>
    <row r="117" spans="1:14">
      <c r="B117" s="588" t="str">
        <f>ORÇAMENTO!A143</f>
        <v>ENG. SANITARISTA/ ENG.CIVIL</v>
      </c>
      <c r="C117" s="588"/>
      <c r="D117" s="588"/>
      <c r="E117" s="588"/>
      <c r="F117" s="588"/>
      <c r="G117" s="588"/>
    </row>
    <row r="118" spans="1:14">
      <c r="B118" s="588" t="str">
        <f>ORÇAMENTO!A144</f>
        <v>CREA MT 024785</v>
      </c>
      <c r="C118" s="588"/>
      <c r="D118" s="588"/>
      <c r="E118" s="588"/>
      <c r="F118" s="588"/>
      <c r="G118" s="588"/>
    </row>
    <row r="119" spans="1:14">
      <c r="B119" s="594"/>
      <c r="C119" s="594"/>
      <c r="D119" s="594"/>
      <c r="E119" s="594"/>
      <c r="F119" s="594"/>
      <c r="G119" s="594"/>
    </row>
    <row r="120" spans="1:14" s="46" customFormat="1">
      <c r="A120" s="48"/>
      <c r="B120" s="48"/>
      <c r="C120" s="48"/>
      <c r="D120" s="48"/>
      <c r="E120" s="48"/>
      <c r="F120" s="48"/>
      <c r="G120" s="48"/>
      <c r="H120" s="45"/>
      <c r="J120" s="47"/>
      <c r="K120" s="48"/>
      <c r="L120" s="48"/>
      <c r="M120" s="49"/>
      <c r="N120" s="48"/>
    </row>
    <row r="121" spans="1:14" s="46" customFormat="1">
      <c r="A121" s="48"/>
      <c r="B121" s="48"/>
      <c r="C121" s="48"/>
      <c r="D121" s="48"/>
      <c r="E121" s="48"/>
      <c r="F121" s="48"/>
      <c r="G121" s="48"/>
      <c r="H121" s="45"/>
      <c r="J121" s="47"/>
      <c r="K121" s="48"/>
      <c r="L121" s="48"/>
      <c r="M121" s="49"/>
      <c r="N121" s="48"/>
    </row>
    <row r="122" spans="1:14" s="46" customFormat="1">
      <c r="A122" s="48"/>
      <c r="B122" s="48"/>
      <c r="C122" s="48"/>
      <c r="D122" s="48"/>
      <c r="E122" s="48"/>
      <c r="F122" s="48"/>
      <c r="G122" s="48"/>
      <c r="H122" s="45"/>
      <c r="J122" s="47"/>
      <c r="K122" s="48"/>
      <c r="L122" s="48"/>
      <c r="M122" s="49"/>
      <c r="N122" s="48"/>
    </row>
    <row r="124" spans="1:14" ht="12.75" customHeight="1">
      <c r="A124" s="62"/>
      <c r="B124" s="62"/>
      <c r="C124" s="62"/>
      <c r="D124" s="62"/>
      <c r="E124" s="62"/>
      <c r="F124" s="62"/>
      <c r="G124" s="62"/>
    </row>
    <row r="125" spans="1:14">
      <c r="A125" s="62"/>
      <c r="B125" s="62"/>
      <c r="C125" s="62"/>
      <c r="D125" s="62"/>
      <c r="E125" s="62"/>
      <c r="F125" s="62"/>
      <c r="G125" s="62"/>
    </row>
    <row r="126" spans="1:14">
      <c r="A126" s="62"/>
      <c r="B126" s="593"/>
      <c r="C126" s="593"/>
      <c r="D126" s="593"/>
      <c r="E126" s="593"/>
      <c r="F126" s="593"/>
      <c r="G126" s="593"/>
    </row>
    <row r="127" spans="1:14">
      <c r="A127" s="62"/>
      <c r="B127" s="604"/>
      <c r="C127" s="604"/>
      <c r="D127" s="604"/>
      <c r="E127" s="604"/>
      <c r="F127" s="604"/>
      <c r="G127" s="604"/>
    </row>
    <row r="128" spans="1:14" s="63" customFormat="1">
      <c r="A128" s="62"/>
      <c r="B128" s="76"/>
      <c r="C128" s="75"/>
      <c r="D128" s="75"/>
      <c r="E128" s="75"/>
      <c r="F128" s="75"/>
      <c r="G128" s="75"/>
      <c r="H128" s="64"/>
      <c r="I128" s="65"/>
      <c r="J128" s="66"/>
      <c r="M128" s="67"/>
    </row>
    <row r="129" spans="1:13">
      <c r="A129" s="62"/>
      <c r="B129" s="603"/>
      <c r="C129" s="603"/>
      <c r="D129" s="77"/>
      <c r="E129" s="77"/>
      <c r="F129" s="77"/>
      <c r="G129" s="77"/>
    </row>
    <row r="130" spans="1:13">
      <c r="A130" s="62"/>
      <c r="B130" s="603"/>
      <c r="C130" s="603"/>
      <c r="D130" s="78"/>
      <c r="E130" s="78"/>
      <c r="F130" s="79"/>
      <c r="G130" s="79"/>
    </row>
    <row r="131" spans="1:13">
      <c r="A131" s="62"/>
      <c r="B131" s="591"/>
      <c r="C131" s="591"/>
      <c r="D131" s="591"/>
      <c r="E131" s="591"/>
      <c r="F131" s="591"/>
      <c r="G131" s="80"/>
    </row>
    <row r="132" spans="1:13">
      <c r="A132" s="62"/>
      <c r="B132" s="62"/>
      <c r="C132" s="62"/>
      <c r="D132" s="62"/>
      <c r="E132" s="62"/>
      <c r="F132" s="62"/>
      <c r="G132" s="62"/>
    </row>
    <row r="133" spans="1:13">
      <c r="A133" s="62"/>
      <c r="B133" s="593"/>
      <c r="C133" s="593"/>
      <c r="D133" s="593"/>
      <c r="E133" s="593"/>
      <c r="F133" s="593"/>
      <c r="G133" s="593"/>
    </row>
    <row r="134" spans="1:13">
      <c r="A134" s="81"/>
      <c r="B134" s="619"/>
      <c r="C134" s="82"/>
      <c r="D134" s="83"/>
      <c r="E134" s="78"/>
      <c r="F134" s="79"/>
      <c r="G134" s="79"/>
    </row>
    <row r="135" spans="1:13">
      <c r="A135" s="62"/>
      <c r="B135" s="619"/>
      <c r="C135" s="84"/>
      <c r="D135" s="85"/>
      <c r="E135" s="86"/>
      <c r="F135" s="74"/>
      <c r="G135" s="74"/>
    </row>
    <row r="136" spans="1:13">
      <c r="A136" s="81"/>
      <c r="B136" s="592"/>
      <c r="C136" s="87"/>
      <c r="D136" s="85"/>
      <c r="E136" s="74"/>
      <c r="F136" s="74"/>
      <c r="G136" s="74"/>
    </row>
    <row r="137" spans="1:13">
      <c r="A137" s="81"/>
      <c r="B137" s="592"/>
      <c r="C137" s="87"/>
      <c r="D137" s="85"/>
      <c r="E137" s="74"/>
      <c r="F137" s="74"/>
      <c r="G137" s="74"/>
    </row>
    <row r="138" spans="1:13">
      <c r="A138" s="81"/>
      <c r="B138" s="592"/>
      <c r="C138" s="87"/>
      <c r="D138" s="85"/>
      <c r="E138" s="74"/>
      <c r="F138" s="74"/>
      <c r="G138" s="74"/>
    </row>
    <row r="139" spans="1:13" s="63" customFormat="1">
      <c r="A139" s="81"/>
      <c r="B139" s="592"/>
      <c r="C139" s="87"/>
      <c r="D139" s="85"/>
      <c r="E139" s="74"/>
      <c r="F139" s="74"/>
      <c r="G139" s="74"/>
      <c r="H139" s="64"/>
      <c r="I139" s="65"/>
      <c r="J139" s="66"/>
      <c r="M139" s="67"/>
    </row>
    <row r="140" spans="1:13">
      <c r="A140" s="81"/>
      <c r="B140" s="592"/>
      <c r="C140" s="87"/>
      <c r="D140" s="85"/>
      <c r="E140" s="74"/>
      <c r="F140" s="74"/>
      <c r="G140" s="74"/>
    </row>
    <row r="141" spans="1:13">
      <c r="A141" s="81"/>
      <c r="B141" s="592"/>
      <c r="C141" s="87"/>
      <c r="D141" s="85"/>
      <c r="E141" s="74"/>
      <c r="F141" s="74"/>
      <c r="G141" s="74"/>
    </row>
    <row r="142" spans="1:13">
      <c r="A142" s="81"/>
      <c r="B142" s="592"/>
      <c r="C142" s="87"/>
      <c r="D142" s="85"/>
      <c r="E142" s="74"/>
      <c r="F142" s="74"/>
      <c r="G142" s="74"/>
    </row>
    <row r="143" spans="1:13">
      <c r="A143" s="81"/>
      <c r="B143" s="592"/>
      <c r="C143" s="87"/>
      <c r="D143" s="85"/>
      <c r="E143" s="74"/>
      <c r="F143" s="74"/>
      <c r="G143" s="74"/>
    </row>
    <row r="144" spans="1:13">
      <c r="A144" s="81"/>
      <c r="B144" s="592"/>
      <c r="C144" s="87"/>
      <c r="D144" s="85"/>
      <c r="E144" s="74"/>
      <c r="F144" s="74"/>
      <c r="G144" s="74"/>
    </row>
    <row r="145" spans="1:13">
      <c r="A145" s="81"/>
      <c r="B145" s="592"/>
      <c r="C145" s="82"/>
      <c r="D145" s="83"/>
      <c r="E145" s="78"/>
      <c r="F145" s="79"/>
      <c r="G145" s="79"/>
    </row>
    <row r="146" spans="1:13">
      <c r="A146" s="62"/>
      <c r="B146" s="592"/>
      <c r="C146" s="84"/>
      <c r="D146" s="85"/>
      <c r="E146" s="86"/>
      <c r="F146" s="74"/>
      <c r="G146" s="74"/>
    </row>
    <row r="147" spans="1:13">
      <c r="A147" s="62"/>
      <c r="B147" s="592"/>
      <c r="C147" s="84"/>
      <c r="D147" s="85"/>
      <c r="E147" s="86"/>
      <c r="F147" s="74"/>
      <c r="G147" s="74"/>
    </row>
    <row r="148" spans="1:13" s="63" customFormat="1">
      <c r="A148" s="62"/>
      <c r="B148" s="616"/>
      <c r="C148" s="616"/>
      <c r="D148" s="616"/>
      <c r="E148" s="616"/>
      <c r="F148" s="616"/>
      <c r="G148" s="88"/>
      <c r="H148" s="64"/>
      <c r="I148" s="65"/>
      <c r="J148" s="66"/>
      <c r="M148" s="67"/>
    </row>
    <row r="149" spans="1:13" s="63" customFormat="1">
      <c r="A149" s="62"/>
      <c r="B149" s="62"/>
      <c r="C149" s="62"/>
      <c r="D149" s="62"/>
      <c r="E149" s="62"/>
      <c r="F149" s="62"/>
      <c r="G149" s="62"/>
      <c r="H149" s="64"/>
      <c r="I149" s="65"/>
      <c r="J149" s="66"/>
      <c r="M149" s="67"/>
    </row>
    <row r="150" spans="1:13" ht="12.75" customHeight="1">
      <c r="A150" s="62"/>
      <c r="B150" s="89"/>
      <c r="C150" s="81"/>
      <c r="D150" s="81"/>
      <c r="E150" s="81"/>
      <c r="F150" s="81"/>
      <c r="G150" s="81"/>
    </row>
    <row r="151" spans="1:13">
      <c r="A151" s="62"/>
      <c r="B151" s="77"/>
      <c r="C151" s="77"/>
      <c r="D151" s="77"/>
      <c r="E151" s="77"/>
      <c r="F151" s="77"/>
      <c r="G151" s="77"/>
    </row>
    <row r="152" spans="1:13">
      <c r="A152" s="62"/>
      <c r="B152" s="90"/>
      <c r="C152" s="74"/>
      <c r="D152" s="86"/>
      <c r="E152" s="86"/>
      <c r="F152" s="74"/>
      <c r="G152" s="74"/>
    </row>
    <row r="153" spans="1:13">
      <c r="A153" s="62"/>
      <c r="B153" s="90"/>
      <c r="C153" s="74"/>
      <c r="D153" s="86"/>
      <c r="E153" s="86"/>
      <c r="F153" s="74"/>
      <c r="G153" s="74"/>
    </row>
    <row r="154" spans="1:13">
      <c r="A154" s="81"/>
      <c r="B154" s="81"/>
      <c r="C154" s="74"/>
      <c r="D154" s="74"/>
      <c r="E154" s="86"/>
      <c r="F154" s="74"/>
      <c r="G154" s="74"/>
    </row>
    <row r="155" spans="1:13">
      <c r="A155" s="81"/>
      <c r="B155" s="81"/>
      <c r="C155" s="74"/>
      <c r="D155" s="74"/>
      <c r="E155" s="86"/>
      <c r="F155" s="74"/>
      <c r="G155" s="74"/>
    </row>
    <row r="156" spans="1:13">
      <c r="A156" s="62"/>
      <c r="B156" s="591"/>
      <c r="C156" s="591"/>
      <c r="D156" s="591"/>
      <c r="E156" s="591"/>
      <c r="F156" s="591"/>
      <c r="G156" s="74"/>
    </row>
    <row r="157" spans="1:13">
      <c r="A157" s="62"/>
      <c r="B157" s="62"/>
      <c r="C157" s="62"/>
      <c r="D157" s="62"/>
      <c r="E157" s="62"/>
      <c r="F157" s="62"/>
      <c r="G157" s="62"/>
    </row>
    <row r="158" spans="1:13">
      <c r="A158" s="62"/>
      <c r="B158" s="89"/>
      <c r="C158" s="81"/>
      <c r="D158" s="81"/>
      <c r="E158" s="81"/>
      <c r="F158" s="81"/>
      <c r="G158" s="81"/>
    </row>
    <row r="159" spans="1:13" s="63" customFormat="1">
      <c r="A159" s="62"/>
      <c r="B159" s="77"/>
      <c r="C159" s="77"/>
      <c r="D159" s="77"/>
      <c r="E159" s="77"/>
      <c r="F159" s="77"/>
      <c r="G159" s="77"/>
      <c r="H159" s="64"/>
      <c r="I159" s="65"/>
      <c r="J159" s="66"/>
      <c r="M159" s="67"/>
    </row>
    <row r="160" spans="1:13" s="63" customFormat="1">
      <c r="A160" s="62"/>
      <c r="B160" s="90"/>
      <c r="C160" s="74"/>
      <c r="D160" s="78"/>
      <c r="E160" s="78"/>
      <c r="F160" s="74"/>
      <c r="G160" s="74"/>
      <c r="H160" s="64"/>
      <c r="I160" s="65"/>
      <c r="J160" s="66"/>
      <c r="M160" s="67"/>
    </row>
    <row r="161" spans="1:13" s="63" customFormat="1">
      <c r="A161" s="62"/>
      <c r="B161" s="591"/>
      <c r="C161" s="591"/>
      <c r="D161" s="591"/>
      <c r="E161" s="591"/>
      <c r="F161" s="591"/>
      <c r="G161" s="80"/>
      <c r="H161" s="64"/>
      <c r="I161" s="65"/>
      <c r="J161" s="66"/>
      <c r="M161" s="67"/>
    </row>
    <row r="162" spans="1:13" s="63" customFormat="1">
      <c r="A162" s="62"/>
      <c r="B162" s="62"/>
      <c r="C162" s="62"/>
      <c r="D162" s="62"/>
      <c r="E162" s="62"/>
      <c r="F162" s="62"/>
      <c r="G162" s="62"/>
      <c r="H162" s="64"/>
      <c r="I162" s="65"/>
      <c r="J162" s="66"/>
      <c r="M162" s="67"/>
    </row>
    <row r="163" spans="1:13">
      <c r="A163" s="62"/>
      <c r="B163" s="89"/>
      <c r="C163" s="81"/>
      <c r="D163" s="81"/>
      <c r="E163" s="81"/>
      <c r="F163" s="81"/>
      <c r="G163" s="81"/>
    </row>
    <row r="164" spans="1:13">
      <c r="A164" s="62"/>
      <c r="B164" s="603"/>
      <c r="C164" s="603"/>
      <c r="D164" s="77"/>
      <c r="E164" s="77"/>
      <c r="F164" s="77"/>
      <c r="G164" s="77"/>
      <c r="H164" s="48"/>
      <c r="I164" s="48"/>
      <c r="J164" s="48"/>
      <c r="M164" s="48"/>
    </row>
    <row r="165" spans="1:13">
      <c r="A165" s="81"/>
      <c r="B165" s="587"/>
      <c r="C165" s="587"/>
      <c r="D165" s="86"/>
      <c r="E165" s="86"/>
      <c r="F165" s="74"/>
      <c r="G165" s="74"/>
    </row>
    <row r="166" spans="1:13">
      <c r="A166" s="81"/>
      <c r="B166" s="587"/>
      <c r="C166" s="587"/>
      <c r="D166" s="86"/>
      <c r="E166" s="86"/>
      <c r="F166" s="74"/>
      <c r="G166" s="74"/>
    </row>
    <row r="167" spans="1:13">
      <c r="A167" s="81"/>
      <c r="B167" s="587"/>
      <c r="C167" s="587"/>
      <c r="D167" s="86"/>
      <c r="E167" s="86"/>
      <c r="F167" s="74"/>
      <c r="G167" s="74"/>
    </row>
    <row r="168" spans="1:13">
      <c r="A168" s="81"/>
      <c r="B168" s="586"/>
      <c r="C168" s="586"/>
      <c r="D168" s="586"/>
      <c r="E168" s="586"/>
      <c r="F168" s="586"/>
      <c r="G168" s="80"/>
    </row>
    <row r="169" spans="1:13">
      <c r="A169" s="62"/>
      <c r="B169" s="62"/>
      <c r="C169" s="62"/>
      <c r="D169" s="62"/>
      <c r="E169" s="62"/>
      <c r="F169" s="62"/>
      <c r="G169" s="62"/>
    </row>
    <row r="170" spans="1:13">
      <c r="A170" s="62"/>
      <c r="B170" s="62"/>
      <c r="C170" s="62"/>
      <c r="D170" s="62"/>
      <c r="E170" s="62"/>
      <c r="F170" s="62"/>
      <c r="G170" s="62"/>
    </row>
  </sheetData>
  <mergeCells count="160">
    <mergeCell ref="E37:F37"/>
    <mergeCell ref="B75:F75"/>
    <mergeCell ref="E68:F68"/>
    <mergeCell ref="B33:E33"/>
    <mergeCell ref="B34:E34"/>
    <mergeCell ref="B37:D37"/>
    <mergeCell ref="B38:D38"/>
    <mergeCell ref="B71:G71"/>
    <mergeCell ref="B64:D64"/>
    <mergeCell ref="E64:F64"/>
    <mergeCell ref="B42:D42"/>
    <mergeCell ref="B43:D43"/>
    <mergeCell ref="B44:F44"/>
    <mergeCell ref="E73:F73"/>
    <mergeCell ref="B59:G59"/>
    <mergeCell ref="B60:D60"/>
    <mergeCell ref="E60:F60"/>
    <mergeCell ref="B61:D61"/>
    <mergeCell ref="E61:F61"/>
    <mergeCell ref="B69:F69"/>
    <mergeCell ref="B73:D73"/>
    <mergeCell ref="B70:G70"/>
    <mergeCell ref="E62:F62"/>
    <mergeCell ref="B65:F65"/>
    <mergeCell ref="B16:F16"/>
    <mergeCell ref="B14:D14"/>
    <mergeCell ref="B15:D15"/>
    <mergeCell ref="B24:E24"/>
    <mergeCell ref="B25:E25"/>
    <mergeCell ref="B18:G18"/>
    <mergeCell ref="B20:E20"/>
    <mergeCell ref="B21:F21"/>
    <mergeCell ref="B23:G23"/>
    <mergeCell ref="B17:G17"/>
    <mergeCell ref="B19:E19"/>
    <mergeCell ref="B22:G22"/>
    <mergeCell ref="B6:G6"/>
    <mergeCell ref="B7:C7"/>
    <mergeCell ref="D7:G7"/>
    <mergeCell ref="B13:G13"/>
    <mergeCell ref="B12:G12"/>
    <mergeCell ref="B8:G8"/>
    <mergeCell ref="B9:G9"/>
    <mergeCell ref="B10:G10"/>
    <mergeCell ref="B11:G11"/>
    <mergeCell ref="B105:D105"/>
    <mergeCell ref="B103:D103"/>
    <mergeCell ref="E94:F94"/>
    <mergeCell ref="B94:D94"/>
    <mergeCell ref="E88:F88"/>
    <mergeCell ref="E89:F89"/>
    <mergeCell ref="B80:G80"/>
    <mergeCell ref="B81:D81"/>
    <mergeCell ref="B82:D82"/>
    <mergeCell ref="B102:G102"/>
    <mergeCell ref="B101:F101"/>
    <mergeCell ref="B92:G92"/>
    <mergeCell ref="B83:F83"/>
    <mergeCell ref="E87:F87"/>
    <mergeCell ref="B90:D90"/>
    <mergeCell ref="E90:F90"/>
    <mergeCell ref="B86:D86"/>
    <mergeCell ref="B84:G84"/>
    <mergeCell ref="B87:D87"/>
    <mergeCell ref="E86:F86"/>
    <mergeCell ref="B97:G97"/>
    <mergeCell ref="B98:G98"/>
    <mergeCell ref="E85:F85"/>
    <mergeCell ref="B93:D93"/>
    <mergeCell ref="B88:D88"/>
    <mergeCell ref="B89:D89"/>
    <mergeCell ref="B72:G72"/>
    <mergeCell ref="E74:F74"/>
    <mergeCell ref="B76:G76"/>
    <mergeCell ref="B74:D74"/>
    <mergeCell ref="B77:D77"/>
    <mergeCell ref="E77:F77"/>
    <mergeCell ref="B78:D78"/>
    <mergeCell ref="E78:F78"/>
    <mergeCell ref="B79:F79"/>
    <mergeCell ref="B2:G2"/>
    <mergeCell ref="B3:G3"/>
    <mergeCell ref="B4:G4"/>
    <mergeCell ref="B5:G5"/>
    <mergeCell ref="B118:G118"/>
    <mergeCell ref="B167:C167"/>
    <mergeCell ref="B148:F148"/>
    <mergeCell ref="B68:D68"/>
    <mergeCell ref="B161:F161"/>
    <mergeCell ref="B164:C164"/>
    <mergeCell ref="B142:B144"/>
    <mergeCell ref="B126:G126"/>
    <mergeCell ref="B139:B141"/>
    <mergeCell ref="B145:B147"/>
    <mergeCell ref="B134:B135"/>
    <mergeCell ref="B96:G96"/>
    <mergeCell ref="B95:F95"/>
    <mergeCell ref="E105:F105"/>
    <mergeCell ref="E104:F104"/>
    <mergeCell ref="B85:D85"/>
    <mergeCell ref="B91:F91"/>
    <mergeCell ref="E93:F93"/>
    <mergeCell ref="E103:F103"/>
    <mergeCell ref="B104:D104"/>
    <mergeCell ref="B168:F168"/>
    <mergeCell ref="B166:C166"/>
    <mergeCell ref="B165:C165"/>
    <mergeCell ref="B116:G116"/>
    <mergeCell ref="E106:F106"/>
    <mergeCell ref="B115:G115"/>
    <mergeCell ref="B109:G109"/>
    <mergeCell ref="B107:F107"/>
    <mergeCell ref="B156:F156"/>
    <mergeCell ref="B136:B138"/>
    <mergeCell ref="B131:F131"/>
    <mergeCell ref="B133:G133"/>
    <mergeCell ref="B119:G119"/>
    <mergeCell ref="B106:D106"/>
    <mergeCell ref="B111:F111"/>
    <mergeCell ref="B110:G110"/>
    <mergeCell ref="B129:C129"/>
    <mergeCell ref="B127:G127"/>
    <mergeCell ref="B130:C130"/>
    <mergeCell ref="B117:G117"/>
    <mergeCell ref="B112:F112"/>
    <mergeCell ref="I18:I23"/>
    <mergeCell ref="I25:I30"/>
    <mergeCell ref="B57:G57"/>
    <mergeCell ref="B50:D50"/>
    <mergeCell ref="B51:D51"/>
    <mergeCell ref="B49:F49"/>
    <mergeCell ref="B48:D48"/>
    <mergeCell ref="B36:F36"/>
    <mergeCell ref="B31:E31"/>
    <mergeCell ref="B35:E35"/>
    <mergeCell ref="B39:D39"/>
    <mergeCell ref="B40:D40"/>
    <mergeCell ref="B41:F41"/>
    <mergeCell ref="B52:D52"/>
    <mergeCell ref="B27:E27"/>
    <mergeCell ref="B28:E28"/>
    <mergeCell ref="B30:G30"/>
    <mergeCell ref="B45:G45"/>
    <mergeCell ref="B29:F29"/>
    <mergeCell ref="B32:E32"/>
    <mergeCell ref="B26:E26"/>
    <mergeCell ref="E38:F38"/>
    <mergeCell ref="B46:G46"/>
    <mergeCell ref="B47:D47"/>
    <mergeCell ref="B66:G66"/>
    <mergeCell ref="B67:D67"/>
    <mergeCell ref="E63:F63"/>
    <mergeCell ref="B58:G58"/>
    <mergeCell ref="B54:D54"/>
    <mergeCell ref="B55:D55"/>
    <mergeCell ref="B53:F53"/>
    <mergeCell ref="E67:F67"/>
    <mergeCell ref="B62:D62"/>
    <mergeCell ref="B63:D63"/>
    <mergeCell ref="B56:F56"/>
  </mergeCells>
  <printOptions horizontalCentered="1"/>
  <pageMargins left="0.78740157480314965" right="0.39370078740157483" top="0.78740157480314965" bottom="0.59055118110236227" header="0.31496062992125984" footer="0.31496062992125984"/>
  <pageSetup paperSize="9" scale="90" orientation="portrait" r:id="rId1"/>
  <headerFooter>
    <oddFooter>Página &amp;P de &amp;N</oddFooter>
  </headerFooter>
</worksheet>
</file>

<file path=xl/worksheets/sheet6.xml><?xml version="1.0" encoding="utf-8"?>
<worksheet xmlns="http://schemas.openxmlformats.org/spreadsheetml/2006/main" xmlns:r="http://schemas.openxmlformats.org/officeDocument/2006/relationships">
  <sheetPr>
    <tabColor rgb="FFFF0000"/>
  </sheetPr>
  <dimension ref="A1:V200"/>
  <sheetViews>
    <sheetView view="pageBreakPreview" topLeftCell="A7" zoomScaleSheetLayoutView="100" workbookViewId="0">
      <selection activeCell="L16" sqref="L16"/>
    </sheetView>
  </sheetViews>
  <sheetFormatPr defaultColWidth="9.140625" defaultRowHeight="15"/>
  <cols>
    <col min="1" max="1" width="16.5703125" style="251" customWidth="1"/>
    <col min="2" max="2" width="6.5703125" style="251" customWidth="1"/>
    <col min="3" max="3" width="7" style="251" customWidth="1"/>
    <col min="4" max="4" width="6.7109375" style="251" customWidth="1"/>
    <col min="5" max="5" width="9.42578125" style="251" customWidth="1"/>
    <col min="6" max="6" width="6" style="251" customWidth="1"/>
    <col min="7" max="7" width="6.85546875" style="251" customWidth="1"/>
    <col min="8" max="8" width="6.5703125" style="251" customWidth="1"/>
    <col min="9" max="9" width="8.28515625" style="251" customWidth="1"/>
    <col min="10" max="10" width="15.5703125" style="251" customWidth="1"/>
    <col min="11" max="11" width="7.28515625" style="251" customWidth="1"/>
    <col min="12" max="12" width="17.28515625" style="252" customWidth="1"/>
    <col min="13" max="13" width="10.28515625" style="252" bestFit="1" customWidth="1"/>
    <col min="14" max="16384" width="9.140625" style="251"/>
  </cols>
  <sheetData>
    <row r="1" spans="1:22" s="1" customFormat="1" ht="18.75" customHeight="1">
      <c r="A1" s="432" t="s">
        <v>82</v>
      </c>
      <c r="B1" s="433"/>
      <c r="C1" s="433"/>
      <c r="D1" s="433"/>
      <c r="E1" s="433"/>
      <c r="F1" s="433"/>
      <c r="G1" s="433"/>
      <c r="H1" s="433"/>
      <c r="I1" s="433"/>
      <c r="J1" s="433"/>
      <c r="K1" s="433"/>
      <c r="L1" s="433"/>
      <c r="M1" s="434"/>
      <c r="N1" s="219"/>
    </row>
    <row r="2" spans="1:22" s="1" customFormat="1" ht="18" customHeight="1">
      <c r="A2" s="435" t="s">
        <v>83</v>
      </c>
      <c r="B2" s="436"/>
      <c r="C2" s="436"/>
      <c r="D2" s="436"/>
      <c r="E2" s="436"/>
      <c r="F2" s="436"/>
      <c r="G2" s="436"/>
      <c r="H2" s="436"/>
      <c r="I2" s="436"/>
      <c r="J2" s="436"/>
      <c r="K2" s="436"/>
      <c r="L2" s="436"/>
      <c r="M2" s="437"/>
      <c r="N2" s="219"/>
    </row>
    <row r="3" spans="1:22" s="1" customFormat="1" ht="18" customHeight="1">
      <c r="A3" s="438" t="s">
        <v>106</v>
      </c>
      <c r="B3" s="439"/>
      <c r="C3" s="439"/>
      <c r="D3" s="439"/>
      <c r="E3" s="439"/>
      <c r="F3" s="439"/>
      <c r="G3" s="439"/>
      <c r="H3" s="439"/>
      <c r="I3" s="439"/>
      <c r="J3" s="439"/>
      <c r="K3" s="439"/>
      <c r="L3" s="439"/>
      <c r="M3" s="440"/>
      <c r="N3" s="219"/>
    </row>
    <row r="4" spans="1:22" s="1" customFormat="1" ht="18">
      <c r="A4" s="678"/>
      <c r="B4" s="678"/>
      <c r="C4" s="678"/>
      <c r="D4" s="678"/>
      <c r="E4" s="678"/>
      <c r="F4" s="678"/>
      <c r="G4" s="678"/>
      <c r="H4" s="678"/>
      <c r="I4" s="678"/>
      <c r="J4" s="678"/>
      <c r="K4" s="678"/>
      <c r="L4" s="678"/>
      <c r="M4" s="678"/>
      <c r="N4" s="220"/>
    </row>
    <row r="5" spans="1:22" s="1" customFormat="1" ht="18" customHeight="1">
      <c r="A5" s="668" t="s">
        <v>118</v>
      </c>
      <c r="B5" s="668"/>
      <c r="C5" s="668"/>
      <c r="D5" s="668"/>
      <c r="E5" s="668"/>
      <c r="F5" s="668"/>
      <c r="G5" s="668"/>
      <c r="H5" s="668"/>
      <c r="I5" s="668"/>
      <c r="J5" s="668"/>
      <c r="K5" s="668"/>
      <c r="L5" s="668"/>
      <c r="M5" s="668"/>
      <c r="N5" s="220"/>
    </row>
    <row r="6" spans="1:22" s="1" customFormat="1" ht="18" customHeight="1">
      <c r="A6" s="668" t="s">
        <v>119</v>
      </c>
      <c r="B6" s="668"/>
      <c r="C6" s="668"/>
      <c r="D6" s="668"/>
      <c r="E6" s="668"/>
      <c r="F6" s="668"/>
      <c r="G6" s="668"/>
      <c r="H6" s="668"/>
      <c r="I6" s="668"/>
      <c r="J6" s="668"/>
      <c r="K6" s="668"/>
      <c r="L6" s="668"/>
      <c r="M6" s="668"/>
      <c r="N6" s="220"/>
    </row>
    <row r="7" spans="1:22" s="1" customFormat="1" ht="18" customHeight="1">
      <c r="A7" s="668" t="s">
        <v>107</v>
      </c>
      <c r="B7" s="668"/>
      <c r="C7" s="668"/>
      <c r="D7" s="668"/>
      <c r="E7" s="668"/>
      <c r="F7" s="668"/>
      <c r="G7" s="668"/>
      <c r="H7" s="668"/>
      <c r="I7" s="668"/>
      <c r="J7" s="668"/>
      <c r="K7" s="668"/>
      <c r="L7" s="668"/>
      <c r="M7" s="668"/>
      <c r="N7" s="220"/>
    </row>
    <row r="8" spans="1:22" s="1" customFormat="1" ht="18" customHeight="1">
      <c r="A8" s="668" t="s">
        <v>43</v>
      </c>
      <c r="B8" s="668"/>
      <c r="C8" s="668"/>
      <c r="D8" s="668"/>
      <c r="E8" s="668"/>
      <c r="F8" s="668"/>
      <c r="G8" s="668"/>
      <c r="H8" s="668"/>
      <c r="I8" s="668"/>
      <c r="J8" s="668"/>
      <c r="K8" s="668"/>
      <c r="L8" s="668"/>
      <c r="M8" s="668"/>
      <c r="N8" s="220"/>
    </row>
    <row r="9" spans="1:22" s="1" customFormat="1" ht="18" customHeight="1">
      <c r="A9" s="668" t="s">
        <v>120</v>
      </c>
      <c r="B9" s="668"/>
      <c r="C9" s="668"/>
      <c r="D9" s="668"/>
      <c r="E9" s="668"/>
      <c r="F9" s="668"/>
      <c r="G9" s="668"/>
      <c r="H9" s="668"/>
      <c r="I9" s="668"/>
      <c r="J9" s="668"/>
      <c r="K9" s="668"/>
      <c r="L9" s="668"/>
      <c r="M9" s="668"/>
      <c r="N9" s="220"/>
    </row>
    <row r="10" spans="1:22" s="1" customFormat="1" ht="18" customHeight="1">
      <c r="A10" s="669"/>
      <c r="B10" s="669"/>
      <c r="C10" s="669"/>
      <c r="D10" s="669"/>
      <c r="E10" s="669"/>
      <c r="F10" s="669"/>
      <c r="G10" s="669"/>
      <c r="H10" s="669"/>
      <c r="I10" s="669"/>
      <c r="J10" s="669"/>
      <c r="K10" s="669"/>
      <c r="L10" s="669"/>
      <c r="M10" s="669"/>
      <c r="N10" s="220"/>
    </row>
    <row r="11" spans="1:22" s="225" customFormat="1" ht="27.75" customHeight="1">
      <c r="A11" s="221" t="s">
        <v>130</v>
      </c>
      <c r="B11" s="221"/>
      <c r="C11" s="221"/>
      <c r="D11" s="221"/>
      <c r="E11" s="221"/>
      <c r="F11" s="221"/>
      <c r="G11" s="222"/>
      <c r="H11" s="222"/>
      <c r="I11" s="222"/>
      <c r="J11" s="222"/>
      <c r="K11" s="223"/>
      <c r="L11" s="224"/>
      <c r="M11" s="224"/>
    </row>
    <row r="12" spans="1:22" s="226" customFormat="1" ht="12.75">
      <c r="A12" s="670" t="s">
        <v>131</v>
      </c>
      <c r="B12" s="670"/>
      <c r="C12" s="670"/>
      <c r="D12" s="670"/>
      <c r="E12" s="670"/>
      <c r="F12" s="670"/>
      <c r="G12" s="670"/>
      <c r="H12" s="670"/>
      <c r="I12" s="670"/>
      <c r="J12" s="670"/>
      <c r="K12" s="670"/>
      <c r="L12" s="670"/>
      <c r="M12" s="670"/>
    </row>
    <row r="13" spans="1:22" s="226" customFormat="1" ht="15" customHeight="1">
      <c r="A13" s="227"/>
      <c r="B13" s="228"/>
      <c r="C13" s="228"/>
      <c r="D13" s="228"/>
      <c r="E13" s="228"/>
      <c r="F13" s="228"/>
      <c r="G13" s="228" t="s">
        <v>132</v>
      </c>
      <c r="H13" s="228"/>
      <c r="I13" s="228"/>
      <c r="J13" s="228"/>
      <c r="K13" s="228"/>
      <c r="L13" s="229"/>
      <c r="M13" s="229"/>
    </row>
    <row r="14" spans="1:22" s="233" customFormat="1" ht="25.5">
      <c r="A14" s="230" t="s">
        <v>3</v>
      </c>
      <c r="B14" s="230" t="s">
        <v>90</v>
      </c>
      <c r="C14" s="230" t="s">
        <v>91</v>
      </c>
      <c r="D14" s="230" t="s">
        <v>92</v>
      </c>
      <c r="E14" s="231" t="s">
        <v>93</v>
      </c>
      <c r="F14" s="231" t="s">
        <v>94</v>
      </c>
      <c r="G14" s="231" t="s">
        <v>95</v>
      </c>
      <c r="H14" s="231" t="s">
        <v>94</v>
      </c>
      <c r="I14" s="231" t="s">
        <v>93</v>
      </c>
      <c r="J14" s="231" t="s">
        <v>96</v>
      </c>
      <c r="K14" s="230" t="s">
        <v>97</v>
      </c>
      <c r="L14" s="232" t="s">
        <v>98</v>
      </c>
      <c r="M14" s="232" t="s">
        <v>99</v>
      </c>
      <c r="V14" s="233">
        <v>100.77</v>
      </c>
    </row>
    <row r="15" spans="1:22" s="234" customFormat="1" ht="20.100000000000001" customHeight="1">
      <c r="A15" s="671" t="s">
        <v>127</v>
      </c>
      <c r="B15" s="672"/>
      <c r="C15" s="672"/>
      <c r="D15" s="672"/>
      <c r="E15" s="672"/>
      <c r="F15" s="672"/>
      <c r="G15" s="672"/>
      <c r="H15" s="672"/>
      <c r="I15" s="672"/>
      <c r="J15" s="672"/>
      <c r="K15" s="672"/>
      <c r="L15" s="672"/>
      <c r="M15" s="673"/>
    </row>
    <row r="16" spans="1:22" s="234" customFormat="1" ht="20.100000000000001" customHeight="1">
      <c r="A16" s="235" t="s">
        <v>100</v>
      </c>
      <c r="B16" s="236">
        <v>10</v>
      </c>
      <c r="C16" s="236" t="s">
        <v>101</v>
      </c>
      <c r="D16" s="237">
        <v>3</v>
      </c>
      <c r="E16" s="238"/>
      <c r="F16" s="238">
        <v>50</v>
      </c>
      <c r="G16" s="238">
        <v>127</v>
      </c>
      <c r="H16" s="239">
        <v>50</v>
      </c>
      <c r="I16" s="239"/>
      <c r="J16" s="235">
        <v>5000</v>
      </c>
      <c r="K16" s="240">
        <v>215</v>
      </c>
      <c r="L16" s="164">
        <v>258</v>
      </c>
      <c r="M16" s="164">
        <v>11.35</v>
      </c>
      <c r="V16" s="234">
        <v>0.88881611590751219</v>
      </c>
    </row>
    <row r="17" spans="1:13" s="241" customFormat="1" ht="20.100000000000001" customHeight="1">
      <c r="A17" s="235" t="s">
        <v>102</v>
      </c>
      <c r="B17" s="236">
        <v>10</v>
      </c>
      <c r="C17" s="236" t="s">
        <v>101</v>
      </c>
      <c r="D17" s="237">
        <v>3</v>
      </c>
      <c r="E17" s="238"/>
      <c r="F17" s="238">
        <v>50</v>
      </c>
      <c r="G17" s="238">
        <v>127</v>
      </c>
      <c r="H17" s="239">
        <v>50</v>
      </c>
      <c r="I17" s="239"/>
      <c r="J17" s="235">
        <v>5000</v>
      </c>
      <c r="K17" s="240">
        <v>215</v>
      </c>
      <c r="L17" s="164">
        <v>258</v>
      </c>
      <c r="M17" s="164">
        <v>11.35</v>
      </c>
    </row>
    <row r="18" spans="1:13" s="241" customFormat="1" ht="35.25" customHeight="1">
      <c r="A18" s="242" t="s">
        <v>128</v>
      </c>
      <c r="B18" s="236">
        <v>10</v>
      </c>
      <c r="C18" s="236" t="s">
        <v>101</v>
      </c>
      <c r="D18" s="237">
        <v>3</v>
      </c>
      <c r="E18" s="238"/>
      <c r="F18" s="238">
        <v>50</v>
      </c>
      <c r="G18" s="238">
        <v>100</v>
      </c>
      <c r="H18" s="239">
        <v>50</v>
      </c>
      <c r="I18" s="239"/>
      <c r="J18" s="235">
        <v>8170</v>
      </c>
      <c r="K18" s="240">
        <v>188</v>
      </c>
      <c r="L18" s="164">
        <v>368.63040000000001</v>
      </c>
      <c r="M18" s="164">
        <v>16.34</v>
      </c>
    </row>
    <row r="19" spans="1:13" s="234" customFormat="1" ht="20.100000000000001" customHeight="1">
      <c r="A19" s="235" t="s">
        <v>129</v>
      </c>
      <c r="B19" s="236">
        <v>5</v>
      </c>
      <c r="C19" s="236" t="s">
        <v>101</v>
      </c>
      <c r="D19" s="237">
        <v>3</v>
      </c>
      <c r="E19" s="238">
        <v>15</v>
      </c>
      <c r="F19" s="238">
        <v>40</v>
      </c>
      <c r="G19" s="238">
        <v>100</v>
      </c>
      <c r="H19" s="239">
        <v>40</v>
      </c>
      <c r="I19" s="239">
        <v>15</v>
      </c>
      <c r="J19" s="235">
        <v>48120</v>
      </c>
      <c r="K19" s="240">
        <v>186</v>
      </c>
      <c r="L19" s="164">
        <v>1074.0383999999999</v>
      </c>
      <c r="M19" s="164">
        <v>50.525999999999996</v>
      </c>
    </row>
    <row r="20" spans="1:13" s="241" customFormat="1" ht="15.75">
      <c r="A20" s="243" t="s">
        <v>103</v>
      </c>
      <c r="B20" s="243"/>
      <c r="C20" s="243"/>
      <c r="D20" s="243"/>
      <c r="E20" s="243"/>
      <c r="F20" s="243"/>
      <c r="G20" s="243"/>
      <c r="H20" s="243"/>
      <c r="I20" s="243"/>
      <c r="J20" s="674" t="s">
        <v>104</v>
      </c>
      <c r="K20" s="675"/>
      <c r="L20" s="244">
        <v>1958.6687999999999</v>
      </c>
      <c r="M20" s="244">
        <v>89.566000000000003</v>
      </c>
    </row>
    <row r="21" spans="1:13" s="226" customFormat="1" ht="18">
      <c r="A21" s="676"/>
      <c r="B21" s="676"/>
      <c r="C21" s="676"/>
      <c r="D21" s="245"/>
      <c r="E21" s="225"/>
      <c r="F21" s="225"/>
      <c r="G21" s="225"/>
      <c r="L21" s="246"/>
      <c r="M21" s="246"/>
    </row>
    <row r="22" spans="1:13" s="226" customFormat="1" ht="18">
      <c r="A22" s="225"/>
      <c r="B22" s="225"/>
      <c r="C22" s="225"/>
      <c r="D22" s="225"/>
      <c r="E22" s="247"/>
      <c r="F22" s="247"/>
      <c r="G22" s="247"/>
      <c r="H22" s="247"/>
      <c r="I22" s="247"/>
      <c r="L22" s="246"/>
      <c r="M22" s="246"/>
    </row>
    <row r="23" spans="1:13" s="226" customFormat="1" ht="15.75">
      <c r="A23" s="234"/>
      <c r="B23" s="234"/>
      <c r="C23" s="234"/>
      <c r="D23" s="248"/>
      <c r="E23" s="241"/>
      <c r="F23" s="241"/>
      <c r="G23" s="241"/>
      <c r="L23" s="246"/>
      <c r="M23" s="246"/>
    </row>
    <row r="24" spans="1:13" s="226" customFormat="1" ht="15.75">
      <c r="A24" s="234"/>
      <c r="B24" s="234"/>
      <c r="C24" s="234"/>
      <c r="D24" s="241"/>
      <c r="E24" s="241"/>
      <c r="F24" s="241"/>
      <c r="G24" s="241"/>
      <c r="L24" s="246"/>
      <c r="M24" s="246"/>
    </row>
    <row r="25" spans="1:13" s="226" customFormat="1">
      <c r="A25" s="677" t="s">
        <v>54</v>
      </c>
      <c r="B25" s="677"/>
      <c r="C25" s="677"/>
      <c r="D25" s="677"/>
      <c r="E25" s="677"/>
      <c r="F25" s="677"/>
      <c r="G25" s="677"/>
      <c r="H25" s="677"/>
      <c r="I25" s="677"/>
      <c r="J25" s="677"/>
      <c r="K25" s="677"/>
      <c r="L25" s="677"/>
      <c r="M25" s="677"/>
    </row>
    <row r="26" spans="1:13" s="226" customFormat="1" ht="15.75">
      <c r="A26" s="667" t="s">
        <v>46</v>
      </c>
      <c r="B26" s="667"/>
      <c r="C26" s="667"/>
      <c r="D26" s="667"/>
      <c r="E26" s="667"/>
      <c r="F26" s="667"/>
      <c r="G26" s="667"/>
      <c r="H26" s="667"/>
      <c r="I26" s="667"/>
      <c r="J26" s="667"/>
      <c r="K26" s="667"/>
      <c r="L26" s="667"/>
      <c r="M26" s="667"/>
    </row>
    <row r="27" spans="1:13" s="226" customFormat="1" ht="15.75">
      <c r="A27" s="667" t="s">
        <v>47</v>
      </c>
      <c r="B27" s="667"/>
      <c r="C27" s="667"/>
      <c r="D27" s="667"/>
      <c r="E27" s="667"/>
      <c r="F27" s="667"/>
      <c r="G27" s="667"/>
      <c r="H27" s="667"/>
      <c r="I27" s="667"/>
      <c r="J27" s="667"/>
      <c r="K27" s="667"/>
      <c r="L27" s="667"/>
      <c r="M27" s="667"/>
    </row>
    <row r="28" spans="1:13" s="226" customFormat="1" ht="15.75">
      <c r="A28" s="667" t="s">
        <v>48</v>
      </c>
      <c r="B28" s="667"/>
      <c r="C28" s="667"/>
      <c r="D28" s="667"/>
      <c r="E28" s="667"/>
      <c r="F28" s="667"/>
      <c r="G28" s="667"/>
      <c r="H28" s="667"/>
      <c r="I28" s="667"/>
      <c r="J28" s="667"/>
      <c r="K28" s="667"/>
      <c r="L28" s="667"/>
      <c r="M28" s="667"/>
    </row>
    <row r="29" spans="1:13" s="226" customFormat="1" ht="18">
      <c r="E29" s="225"/>
      <c r="F29" s="225"/>
      <c r="G29" s="225"/>
      <c r="H29" s="225"/>
      <c r="I29" s="225"/>
      <c r="J29" s="225"/>
      <c r="L29" s="246"/>
      <c r="M29" s="246"/>
    </row>
    <row r="30" spans="1:13" s="226" customFormat="1" ht="12.75">
      <c r="L30" s="246"/>
      <c r="M30" s="246"/>
    </row>
    <row r="31" spans="1:13" s="226" customFormat="1" ht="12.75">
      <c r="L31" s="246"/>
      <c r="M31" s="246"/>
    </row>
    <row r="32" spans="1:13" s="226" customFormat="1" ht="12.75">
      <c r="L32" s="246"/>
      <c r="M32" s="246"/>
    </row>
    <row r="33" spans="12:13" s="226" customFormat="1" ht="12.75">
      <c r="L33" s="246"/>
      <c r="M33" s="246"/>
    </row>
    <row r="34" spans="12:13" s="226" customFormat="1" ht="12.75">
      <c r="L34" s="246"/>
      <c r="M34" s="246"/>
    </row>
    <row r="35" spans="12:13" s="226" customFormat="1" ht="12.75">
      <c r="L35" s="246"/>
      <c r="M35" s="246"/>
    </row>
    <row r="36" spans="12:13" s="226" customFormat="1" ht="12.75">
      <c r="L36" s="246"/>
      <c r="M36" s="246"/>
    </row>
    <row r="37" spans="12:13" s="226" customFormat="1" ht="12.75">
      <c r="L37" s="246"/>
      <c r="M37" s="246"/>
    </row>
    <row r="38" spans="12:13" s="226" customFormat="1" ht="12.75">
      <c r="L38" s="246"/>
      <c r="M38" s="246"/>
    </row>
    <row r="39" spans="12:13" s="226" customFormat="1" ht="12.75">
      <c r="L39" s="246"/>
      <c r="M39" s="246"/>
    </row>
    <row r="40" spans="12:13" s="226" customFormat="1" ht="12.75">
      <c r="L40" s="246"/>
      <c r="M40" s="246"/>
    </row>
    <row r="41" spans="12:13" s="226" customFormat="1" ht="12.75">
      <c r="L41" s="246"/>
      <c r="M41" s="246"/>
    </row>
    <row r="42" spans="12:13" s="250" customFormat="1" ht="12.75">
      <c r="L42" s="249"/>
      <c r="M42" s="249"/>
    </row>
    <row r="43" spans="12:13" s="250" customFormat="1" ht="12.75">
      <c r="L43" s="249"/>
      <c r="M43" s="249"/>
    </row>
    <row r="44" spans="12:13" s="250" customFormat="1" ht="12.75">
      <c r="L44" s="249"/>
      <c r="M44" s="249"/>
    </row>
    <row r="45" spans="12:13" s="250" customFormat="1" ht="12.75">
      <c r="L45" s="249"/>
      <c r="M45" s="249"/>
    </row>
    <row r="46" spans="12:13" s="250" customFormat="1" ht="12.75">
      <c r="L46" s="249"/>
      <c r="M46" s="249"/>
    </row>
    <row r="47" spans="12:13" s="250" customFormat="1" ht="12.75">
      <c r="L47" s="249"/>
      <c r="M47" s="249"/>
    </row>
    <row r="48" spans="12:13" s="250" customFormat="1" ht="12.75">
      <c r="L48" s="249"/>
      <c r="M48" s="249"/>
    </row>
    <row r="49" spans="12:13" s="250" customFormat="1" ht="12.75">
      <c r="L49" s="249"/>
      <c r="M49" s="249"/>
    </row>
    <row r="50" spans="12:13" s="250" customFormat="1" ht="12.75">
      <c r="L50" s="249"/>
      <c r="M50" s="249"/>
    </row>
    <row r="51" spans="12:13" s="250" customFormat="1" ht="12.75">
      <c r="L51" s="249"/>
      <c r="M51" s="249"/>
    </row>
    <row r="52" spans="12:13" s="250" customFormat="1" ht="12.75">
      <c r="L52" s="249"/>
      <c r="M52" s="249"/>
    </row>
    <row r="53" spans="12:13" s="250" customFormat="1" ht="12.75">
      <c r="L53" s="249"/>
      <c r="M53" s="249"/>
    </row>
    <row r="54" spans="12:13" s="250" customFormat="1" ht="12.75">
      <c r="L54" s="249"/>
      <c r="M54" s="249"/>
    </row>
    <row r="55" spans="12:13" s="250" customFormat="1" ht="12.75">
      <c r="L55" s="249"/>
      <c r="M55" s="249"/>
    </row>
    <row r="56" spans="12:13" s="250" customFormat="1" ht="12.75">
      <c r="L56" s="249"/>
      <c r="M56" s="249"/>
    </row>
    <row r="57" spans="12:13" s="250" customFormat="1" ht="12.75">
      <c r="L57" s="249"/>
      <c r="M57" s="249"/>
    </row>
    <row r="58" spans="12:13" s="250" customFormat="1" ht="12.75">
      <c r="L58" s="249"/>
      <c r="M58" s="249"/>
    </row>
    <row r="59" spans="12:13" s="250" customFormat="1" ht="12.75">
      <c r="L59" s="249"/>
      <c r="M59" s="249"/>
    </row>
    <row r="60" spans="12:13" s="250" customFormat="1" ht="12.75">
      <c r="L60" s="249"/>
      <c r="M60" s="249"/>
    </row>
    <row r="61" spans="12:13" s="250" customFormat="1" ht="12.75">
      <c r="L61" s="249"/>
      <c r="M61" s="249"/>
    </row>
    <row r="62" spans="12:13" s="250" customFormat="1" ht="12.75">
      <c r="L62" s="249"/>
      <c r="M62" s="249"/>
    </row>
    <row r="63" spans="12:13" s="250" customFormat="1" ht="12.75">
      <c r="L63" s="249"/>
      <c r="M63" s="249"/>
    </row>
    <row r="64" spans="12:13" s="250" customFormat="1" ht="12.75">
      <c r="L64" s="249"/>
      <c r="M64" s="249"/>
    </row>
    <row r="65" spans="12:13" s="250" customFormat="1" ht="12.75">
      <c r="L65" s="249"/>
      <c r="M65" s="249"/>
    </row>
    <row r="66" spans="12:13" s="250" customFormat="1" ht="12.75">
      <c r="L66" s="249"/>
      <c r="M66" s="249"/>
    </row>
    <row r="67" spans="12:13" s="250" customFormat="1" ht="12.75">
      <c r="L67" s="249"/>
      <c r="M67" s="249"/>
    </row>
    <row r="68" spans="12:13" s="250" customFormat="1" ht="12.75">
      <c r="L68" s="249"/>
      <c r="M68" s="249"/>
    </row>
    <row r="69" spans="12:13" s="250" customFormat="1" ht="12.75">
      <c r="L69" s="249"/>
      <c r="M69" s="249"/>
    </row>
    <row r="70" spans="12:13" s="250" customFormat="1" ht="12.75">
      <c r="L70" s="249"/>
      <c r="M70" s="249"/>
    </row>
    <row r="71" spans="12:13" s="250" customFormat="1" ht="12.75">
      <c r="L71" s="249"/>
      <c r="M71" s="249"/>
    </row>
    <row r="72" spans="12:13" s="250" customFormat="1" ht="12.75">
      <c r="L72" s="249"/>
      <c r="M72" s="249"/>
    </row>
    <row r="73" spans="12:13" s="250" customFormat="1" ht="12.75">
      <c r="L73" s="249"/>
      <c r="M73" s="249"/>
    </row>
    <row r="74" spans="12:13" s="250" customFormat="1" ht="12.75">
      <c r="L74" s="249"/>
      <c r="M74" s="249"/>
    </row>
    <row r="75" spans="12:13" s="250" customFormat="1" ht="12.75">
      <c r="L75" s="249"/>
      <c r="M75" s="249"/>
    </row>
    <row r="76" spans="12:13" s="250" customFormat="1" ht="12.75">
      <c r="L76" s="249"/>
      <c r="M76" s="249"/>
    </row>
    <row r="77" spans="12:13" s="250" customFormat="1" ht="12.75">
      <c r="L77" s="249"/>
      <c r="M77" s="249"/>
    </row>
    <row r="78" spans="12:13" s="250" customFormat="1" ht="12.75">
      <c r="L78" s="249"/>
      <c r="M78" s="249"/>
    </row>
    <row r="79" spans="12:13" s="250" customFormat="1" ht="12.75">
      <c r="L79" s="249"/>
      <c r="M79" s="249"/>
    </row>
    <row r="80" spans="12:13" s="250" customFormat="1" ht="12.75">
      <c r="L80" s="249"/>
      <c r="M80" s="249"/>
    </row>
    <row r="81" spans="12:13" s="250" customFormat="1" ht="12.75">
      <c r="L81" s="249"/>
      <c r="M81" s="249"/>
    </row>
    <row r="82" spans="12:13" s="250" customFormat="1" ht="12.75">
      <c r="L82" s="249"/>
      <c r="M82" s="249"/>
    </row>
    <row r="83" spans="12:13" s="250" customFormat="1" ht="12.75">
      <c r="L83" s="249"/>
      <c r="M83" s="249"/>
    </row>
    <row r="84" spans="12:13" s="250" customFormat="1" ht="12.75">
      <c r="L84" s="249"/>
      <c r="M84" s="249"/>
    </row>
    <row r="85" spans="12:13" s="250" customFormat="1" ht="12.75">
      <c r="L85" s="249"/>
      <c r="M85" s="249"/>
    </row>
    <row r="86" spans="12:13" s="250" customFormat="1" ht="12.75">
      <c r="L86" s="249"/>
      <c r="M86" s="249"/>
    </row>
    <row r="87" spans="12:13" s="250" customFormat="1" ht="12.75">
      <c r="L87" s="249"/>
      <c r="M87" s="249"/>
    </row>
    <row r="88" spans="12:13" s="250" customFormat="1" ht="12.75">
      <c r="L88" s="249"/>
      <c r="M88" s="249"/>
    </row>
    <row r="89" spans="12:13" s="250" customFormat="1" ht="12.75">
      <c r="L89" s="249"/>
      <c r="M89" s="249"/>
    </row>
    <row r="90" spans="12:13" s="250" customFormat="1" ht="12.75">
      <c r="L90" s="249"/>
      <c r="M90" s="249"/>
    </row>
    <row r="91" spans="12:13" s="250" customFormat="1" ht="12.75">
      <c r="L91" s="249"/>
      <c r="M91" s="249"/>
    </row>
    <row r="92" spans="12:13" s="250" customFormat="1" ht="12.75">
      <c r="L92" s="249"/>
      <c r="M92" s="249"/>
    </row>
    <row r="93" spans="12:13" s="250" customFormat="1" ht="12.75">
      <c r="L93" s="249"/>
      <c r="M93" s="249"/>
    </row>
    <row r="94" spans="12:13" s="250" customFormat="1" ht="12.75">
      <c r="L94" s="249"/>
      <c r="M94" s="249"/>
    </row>
    <row r="95" spans="12:13" s="250" customFormat="1" ht="12.75">
      <c r="L95" s="249"/>
      <c r="M95" s="249"/>
    </row>
    <row r="96" spans="12:13" s="250" customFormat="1" ht="12.75">
      <c r="L96" s="249"/>
      <c r="M96" s="249"/>
    </row>
    <row r="97" spans="12:13" s="250" customFormat="1" ht="12.75">
      <c r="L97" s="249"/>
      <c r="M97" s="249"/>
    </row>
    <row r="98" spans="12:13" s="250" customFormat="1" ht="12.75">
      <c r="L98" s="249"/>
      <c r="M98" s="249"/>
    </row>
    <row r="99" spans="12:13" s="250" customFormat="1" ht="12.75">
      <c r="L99" s="249"/>
      <c r="M99" s="249"/>
    </row>
    <row r="100" spans="12:13" s="250" customFormat="1" ht="12.75">
      <c r="L100" s="249"/>
      <c r="M100" s="249"/>
    </row>
    <row r="101" spans="12:13" s="250" customFormat="1" ht="12.75">
      <c r="L101" s="249"/>
      <c r="M101" s="249"/>
    </row>
    <row r="102" spans="12:13" s="250" customFormat="1" ht="12.75">
      <c r="L102" s="249"/>
      <c r="M102" s="249"/>
    </row>
    <row r="103" spans="12:13" s="250" customFormat="1" ht="12.75">
      <c r="L103" s="249"/>
      <c r="M103" s="249"/>
    </row>
    <row r="104" spans="12:13" s="250" customFormat="1" ht="12.75">
      <c r="L104" s="249"/>
      <c r="M104" s="249"/>
    </row>
    <row r="105" spans="12:13" s="250" customFormat="1" ht="12.75">
      <c r="L105" s="249"/>
      <c r="M105" s="249"/>
    </row>
    <row r="106" spans="12:13" s="250" customFormat="1" ht="12.75">
      <c r="L106" s="249"/>
      <c r="M106" s="249"/>
    </row>
    <row r="107" spans="12:13" s="250" customFormat="1" ht="12.75">
      <c r="L107" s="249"/>
      <c r="M107" s="249"/>
    </row>
    <row r="108" spans="12:13" s="250" customFormat="1" ht="12.75">
      <c r="L108" s="249"/>
      <c r="M108" s="249"/>
    </row>
    <row r="109" spans="12:13" s="250" customFormat="1" ht="12.75">
      <c r="L109" s="249"/>
      <c r="M109" s="249"/>
    </row>
    <row r="110" spans="12:13" s="250" customFormat="1" ht="12.75">
      <c r="L110" s="249"/>
      <c r="M110" s="249"/>
    </row>
    <row r="111" spans="12:13" s="250" customFormat="1" ht="12.75">
      <c r="L111" s="249"/>
      <c r="M111" s="249"/>
    </row>
    <row r="112" spans="12:13" s="250" customFormat="1" ht="12.75">
      <c r="L112" s="249"/>
      <c r="M112" s="249"/>
    </row>
    <row r="113" spans="12:13" s="250" customFormat="1" ht="12.75">
      <c r="L113" s="249"/>
      <c r="M113" s="249"/>
    </row>
    <row r="114" spans="12:13" s="250" customFormat="1" ht="12.75">
      <c r="L114" s="249"/>
      <c r="M114" s="249"/>
    </row>
    <row r="115" spans="12:13" s="250" customFormat="1" ht="12.75">
      <c r="L115" s="249"/>
      <c r="M115" s="249"/>
    </row>
    <row r="116" spans="12:13" s="250" customFormat="1" ht="12.75">
      <c r="L116" s="249"/>
      <c r="M116" s="249"/>
    </row>
    <row r="117" spans="12:13" s="250" customFormat="1" ht="12.75">
      <c r="L117" s="249"/>
      <c r="M117" s="249"/>
    </row>
    <row r="118" spans="12:13" s="250" customFormat="1" ht="12.75">
      <c r="L118" s="249"/>
      <c r="M118" s="249"/>
    </row>
    <row r="119" spans="12:13" s="250" customFormat="1" ht="12.75">
      <c r="L119" s="249"/>
      <c r="M119" s="249"/>
    </row>
    <row r="120" spans="12:13" s="250" customFormat="1" ht="12.75">
      <c r="L120" s="249"/>
      <c r="M120" s="249"/>
    </row>
    <row r="121" spans="12:13" s="250" customFormat="1" ht="12.75">
      <c r="L121" s="249"/>
      <c r="M121" s="249"/>
    </row>
    <row r="122" spans="12:13" s="250" customFormat="1" ht="12.75">
      <c r="L122" s="249"/>
      <c r="M122" s="249"/>
    </row>
    <row r="123" spans="12:13" s="250" customFormat="1" ht="12.75">
      <c r="L123" s="249"/>
      <c r="M123" s="249"/>
    </row>
    <row r="124" spans="12:13" s="250" customFormat="1" ht="12.75">
      <c r="L124" s="249"/>
      <c r="M124" s="249"/>
    </row>
    <row r="125" spans="12:13" s="250" customFormat="1" ht="12.75">
      <c r="L125" s="249"/>
      <c r="M125" s="249"/>
    </row>
    <row r="126" spans="12:13" s="250" customFormat="1" ht="12.75">
      <c r="L126" s="249"/>
      <c r="M126" s="249"/>
    </row>
    <row r="127" spans="12:13" s="250" customFormat="1" ht="12.75">
      <c r="L127" s="249"/>
      <c r="M127" s="249"/>
    </row>
    <row r="128" spans="12:13" s="250" customFormat="1" ht="12.75">
      <c r="L128" s="249"/>
      <c r="M128" s="249"/>
    </row>
    <row r="129" spans="12:13" s="250" customFormat="1" ht="12.75">
      <c r="L129" s="249"/>
      <c r="M129" s="249"/>
    </row>
    <row r="130" spans="12:13" s="250" customFormat="1" ht="12.75">
      <c r="L130" s="249"/>
      <c r="M130" s="249"/>
    </row>
    <row r="131" spans="12:13" s="250" customFormat="1" ht="12.75">
      <c r="L131" s="249"/>
      <c r="M131" s="249"/>
    </row>
    <row r="132" spans="12:13" s="250" customFormat="1" ht="12.75">
      <c r="L132" s="249"/>
      <c r="M132" s="249"/>
    </row>
    <row r="133" spans="12:13" s="250" customFormat="1" ht="12.75">
      <c r="L133" s="249"/>
      <c r="M133" s="249"/>
    </row>
    <row r="134" spans="12:13" s="250" customFormat="1" ht="12.75">
      <c r="L134" s="249"/>
      <c r="M134" s="249"/>
    </row>
    <row r="135" spans="12:13" s="250" customFormat="1" ht="12.75">
      <c r="L135" s="249"/>
      <c r="M135" s="249"/>
    </row>
    <row r="136" spans="12:13" s="250" customFormat="1" ht="12.75">
      <c r="L136" s="249"/>
      <c r="M136" s="249"/>
    </row>
    <row r="137" spans="12:13" s="250" customFormat="1" ht="12.75">
      <c r="L137" s="249"/>
      <c r="M137" s="249"/>
    </row>
    <row r="138" spans="12:13" s="250" customFormat="1" ht="12.75">
      <c r="L138" s="249"/>
      <c r="M138" s="249"/>
    </row>
    <row r="139" spans="12:13" s="250" customFormat="1" ht="12.75">
      <c r="L139" s="249"/>
      <c r="M139" s="249"/>
    </row>
    <row r="140" spans="12:13" s="250" customFormat="1" ht="12.75">
      <c r="L140" s="249"/>
      <c r="M140" s="249"/>
    </row>
    <row r="141" spans="12:13" s="250" customFormat="1" ht="12.75">
      <c r="L141" s="249"/>
      <c r="M141" s="249"/>
    </row>
    <row r="142" spans="12:13" s="250" customFormat="1" ht="12.75">
      <c r="L142" s="249"/>
      <c r="M142" s="249"/>
    </row>
    <row r="143" spans="12:13" s="250" customFormat="1" ht="12.75">
      <c r="L143" s="249"/>
      <c r="M143" s="249"/>
    </row>
    <row r="144" spans="12:13" s="250" customFormat="1" ht="12.75">
      <c r="L144" s="249"/>
      <c r="M144" s="249"/>
    </row>
    <row r="145" spans="12:13" s="250" customFormat="1" ht="12.75">
      <c r="L145" s="249"/>
      <c r="M145" s="249"/>
    </row>
    <row r="146" spans="12:13" s="250" customFormat="1" ht="12.75">
      <c r="L146" s="249"/>
      <c r="M146" s="249"/>
    </row>
    <row r="147" spans="12:13" s="250" customFormat="1" ht="12.75">
      <c r="L147" s="249"/>
      <c r="M147" s="249"/>
    </row>
    <row r="148" spans="12:13" s="250" customFormat="1" ht="12.75">
      <c r="L148" s="249"/>
      <c r="M148" s="249"/>
    </row>
    <row r="149" spans="12:13" s="250" customFormat="1" ht="12.75">
      <c r="L149" s="249"/>
      <c r="M149" s="249"/>
    </row>
    <row r="150" spans="12:13" s="250" customFormat="1" ht="12.75">
      <c r="L150" s="249"/>
      <c r="M150" s="249"/>
    </row>
    <row r="151" spans="12:13" s="250" customFormat="1" ht="12.75">
      <c r="L151" s="249"/>
      <c r="M151" s="249"/>
    </row>
    <row r="152" spans="12:13" s="250" customFormat="1" ht="12.75">
      <c r="L152" s="249"/>
      <c r="M152" s="249"/>
    </row>
    <row r="153" spans="12:13" s="250" customFormat="1" ht="12.75">
      <c r="L153" s="249"/>
      <c r="M153" s="249"/>
    </row>
    <row r="154" spans="12:13" s="250" customFormat="1" ht="12.75">
      <c r="L154" s="249"/>
      <c r="M154" s="249"/>
    </row>
    <row r="155" spans="12:13" s="250" customFormat="1" ht="12.75">
      <c r="L155" s="249"/>
      <c r="M155" s="249"/>
    </row>
    <row r="156" spans="12:13" s="250" customFormat="1" ht="12.75">
      <c r="L156" s="249"/>
      <c r="M156" s="249"/>
    </row>
    <row r="157" spans="12:13" s="250" customFormat="1" ht="12.75">
      <c r="L157" s="249"/>
      <c r="M157" s="249"/>
    </row>
    <row r="158" spans="12:13" s="250" customFormat="1" ht="12.75">
      <c r="L158" s="249"/>
      <c r="M158" s="249"/>
    </row>
    <row r="159" spans="12:13" s="250" customFormat="1" ht="12.75">
      <c r="L159" s="249"/>
      <c r="M159" s="249"/>
    </row>
    <row r="160" spans="12:13" s="250" customFormat="1" ht="12.75">
      <c r="L160" s="249"/>
      <c r="M160" s="249"/>
    </row>
    <row r="161" spans="12:13" s="250" customFormat="1" ht="12.75">
      <c r="L161" s="249"/>
      <c r="M161" s="249"/>
    </row>
    <row r="162" spans="12:13" s="250" customFormat="1" ht="12.75">
      <c r="L162" s="249"/>
      <c r="M162" s="249"/>
    </row>
    <row r="163" spans="12:13" s="250" customFormat="1" ht="12.75">
      <c r="L163" s="249"/>
      <c r="M163" s="249"/>
    </row>
    <row r="164" spans="12:13" s="250" customFormat="1" ht="12.75">
      <c r="L164" s="249"/>
      <c r="M164" s="249"/>
    </row>
    <row r="165" spans="12:13" s="250" customFormat="1" ht="12.75">
      <c r="L165" s="249"/>
      <c r="M165" s="249"/>
    </row>
    <row r="166" spans="12:13" s="250" customFormat="1" ht="12.75">
      <c r="L166" s="249"/>
      <c r="M166" s="249"/>
    </row>
    <row r="167" spans="12:13" s="250" customFormat="1" ht="12.75">
      <c r="L167" s="249"/>
      <c r="M167" s="249"/>
    </row>
    <row r="168" spans="12:13" s="250" customFormat="1" ht="12.75">
      <c r="L168" s="249"/>
      <c r="M168" s="249"/>
    </row>
    <row r="169" spans="12:13" s="250" customFormat="1" ht="12.75">
      <c r="L169" s="249"/>
      <c r="M169" s="249"/>
    </row>
    <row r="170" spans="12:13" s="250" customFormat="1" ht="12.75">
      <c r="L170" s="249"/>
      <c r="M170" s="249"/>
    </row>
    <row r="171" spans="12:13" s="250" customFormat="1" ht="12.75">
      <c r="L171" s="249"/>
      <c r="M171" s="249"/>
    </row>
    <row r="172" spans="12:13" s="250" customFormat="1" ht="12.75">
      <c r="L172" s="249"/>
      <c r="M172" s="249"/>
    </row>
    <row r="173" spans="12:13" s="250" customFormat="1" ht="12.75">
      <c r="L173" s="249"/>
      <c r="M173" s="249"/>
    </row>
    <row r="174" spans="12:13" s="250" customFormat="1" ht="12.75">
      <c r="L174" s="249"/>
      <c r="M174" s="249"/>
    </row>
    <row r="175" spans="12:13" s="250" customFormat="1" ht="12.75">
      <c r="L175" s="249"/>
      <c r="M175" s="249"/>
    </row>
    <row r="176" spans="12:13" s="250" customFormat="1" ht="12.75">
      <c r="L176" s="249"/>
      <c r="M176" s="249"/>
    </row>
    <row r="177" spans="12:13" s="250" customFormat="1" ht="12.75">
      <c r="L177" s="249"/>
      <c r="M177" s="249"/>
    </row>
    <row r="178" spans="12:13" s="250" customFormat="1" ht="12.75">
      <c r="L178" s="249"/>
      <c r="M178" s="249"/>
    </row>
    <row r="179" spans="12:13" s="250" customFormat="1" ht="12.75">
      <c r="L179" s="249"/>
      <c r="M179" s="249"/>
    </row>
    <row r="180" spans="12:13" s="250" customFormat="1" ht="12.75">
      <c r="L180" s="249"/>
      <c r="M180" s="249"/>
    </row>
    <row r="181" spans="12:13" s="250" customFormat="1" ht="12.75">
      <c r="L181" s="249"/>
      <c r="M181" s="249"/>
    </row>
    <row r="182" spans="12:13" s="250" customFormat="1" ht="12.75">
      <c r="L182" s="249"/>
      <c r="M182" s="249"/>
    </row>
    <row r="183" spans="12:13" s="250" customFormat="1" ht="12.75">
      <c r="L183" s="249"/>
      <c r="M183" s="249"/>
    </row>
    <row r="184" spans="12:13" s="250" customFormat="1" ht="12.75">
      <c r="L184" s="249"/>
      <c r="M184" s="249"/>
    </row>
    <row r="185" spans="12:13" s="250" customFormat="1" ht="12.75">
      <c r="L185" s="249"/>
      <c r="M185" s="249"/>
    </row>
    <row r="186" spans="12:13" s="250" customFormat="1" ht="12.75">
      <c r="L186" s="249"/>
      <c r="M186" s="249"/>
    </row>
    <row r="187" spans="12:13" s="250" customFormat="1" ht="12.75">
      <c r="L187" s="249"/>
      <c r="M187" s="249"/>
    </row>
    <row r="188" spans="12:13" s="250" customFormat="1" ht="12.75">
      <c r="L188" s="249"/>
      <c r="M188" s="249"/>
    </row>
    <row r="189" spans="12:13" s="250" customFormat="1" ht="12.75">
      <c r="L189" s="249"/>
      <c r="M189" s="249"/>
    </row>
    <row r="190" spans="12:13" s="250" customFormat="1" ht="12.75">
      <c r="L190" s="249"/>
      <c r="M190" s="249"/>
    </row>
    <row r="191" spans="12:13" s="250" customFormat="1" ht="12.75">
      <c r="L191" s="249"/>
      <c r="M191" s="249"/>
    </row>
    <row r="192" spans="12:13" s="250" customFormat="1" ht="12.75">
      <c r="L192" s="249"/>
      <c r="M192" s="249"/>
    </row>
    <row r="193" spans="12:13" s="250" customFormat="1" ht="12.75">
      <c r="L193" s="249"/>
      <c r="M193" s="249"/>
    </row>
    <row r="194" spans="12:13" s="250" customFormat="1" ht="12.75">
      <c r="L194" s="249"/>
      <c r="M194" s="249"/>
    </row>
    <row r="195" spans="12:13" s="250" customFormat="1" ht="12.75">
      <c r="L195" s="249"/>
      <c r="M195" s="249"/>
    </row>
    <row r="196" spans="12:13" s="250" customFormat="1" ht="12.75">
      <c r="L196" s="249"/>
      <c r="M196" s="249"/>
    </row>
    <row r="197" spans="12:13" s="250" customFormat="1" ht="12.75">
      <c r="L197" s="249"/>
      <c r="M197" s="249"/>
    </row>
    <row r="198" spans="12:13" s="250" customFormat="1" ht="12.75">
      <c r="L198" s="249"/>
      <c r="M198" s="249"/>
    </row>
    <row r="199" spans="12:13" s="250" customFormat="1" ht="12.75">
      <c r="L199" s="249"/>
      <c r="M199" s="249"/>
    </row>
    <row r="200" spans="12:13" s="250" customFormat="1" ht="12.75">
      <c r="L200" s="249"/>
      <c r="M200" s="249"/>
    </row>
  </sheetData>
  <mergeCells count="18">
    <mergeCell ref="A1:M1"/>
    <mergeCell ref="A2:M2"/>
    <mergeCell ref="A3:M3"/>
    <mergeCell ref="A4:M4"/>
    <mergeCell ref="A5:M5"/>
    <mergeCell ref="A28:M28"/>
    <mergeCell ref="A6:M6"/>
    <mergeCell ref="A7:M7"/>
    <mergeCell ref="A10:M10"/>
    <mergeCell ref="A12:M12"/>
    <mergeCell ref="A26:M26"/>
    <mergeCell ref="A27:M27"/>
    <mergeCell ref="A9:M9"/>
    <mergeCell ref="A15:M15"/>
    <mergeCell ref="J20:K20"/>
    <mergeCell ref="A21:C21"/>
    <mergeCell ref="A25:M25"/>
    <mergeCell ref="A8:M8"/>
  </mergeCells>
  <printOptions horizontalCentered="1"/>
  <pageMargins left="0.78740157480314965" right="0.39370078740157483" top="0.78740157480314965" bottom="0.59055118110236227" header="0.31496062992125984" footer="0.31496062992125984"/>
  <pageSetup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9</vt:i4>
      </vt:variant>
    </vt:vector>
  </HeadingPairs>
  <TitlesOfParts>
    <vt:vector size="15" baseType="lpstr">
      <vt:lpstr>RESUMO</vt:lpstr>
      <vt:lpstr>ORÇAMENTO</vt:lpstr>
      <vt:lpstr>CRONOGRAMA</vt:lpstr>
      <vt:lpstr>BDI SERV</vt:lpstr>
      <vt:lpstr> MEM CÁLC</vt:lpstr>
      <vt:lpstr>NÃO IMPR. MEM. CÁL. ÁREA PERFIS</vt:lpstr>
      <vt:lpstr>' MEM CÁLC'!Area_de_impressao</vt:lpstr>
      <vt:lpstr>'BDI SERV'!Area_de_impressao</vt:lpstr>
      <vt:lpstr>CRONOGRAMA!Area_de_impressao</vt:lpstr>
      <vt:lpstr>'NÃO IMPR. MEM. CÁL. ÁREA PERFIS'!Area_de_impressao</vt:lpstr>
      <vt:lpstr>ORÇAMENTO!Area_de_impressao</vt:lpstr>
      <vt:lpstr>RESUMO!Area_de_impressao</vt:lpstr>
      <vt:lpstr>' MEM CÁLC'!Titulos_de_impressao</vt:lpstr>
      <vt:lpstr>CRONOGRAMA!Titulos_de_impressao</vt:lpstr>
      <vt:lpstr>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dc:creator>
  <cp:lastModifiedBy>silvia.krizanowski</cp:lastModifiedBy>
  <cp:lastPrinted>2022-07-08T13:16:00Z</cp:lastPrinted>
  <dcterms:created xsi:type="dcterms:W3CDTF">2009-03-07T19:28:34Z</dcterms:created>
  <dcterms:modified xsi:type="dcterms:W3CDTF">2022-07-08T13:16:54Z</dcterms:modified>
</cp:coreProperties>
</file>